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TKhome\homeshare$\JAKOJ\Dokumenter\MBC\"/>
    </mc:Choice>
  </mc:AlternateContent>
  <bookViews>
    <workbookView xWindow="0" yWindow="0" windowWidth="28800" windowHeight="12255" activeTab="2"/>
  </bookViews>
  <sheets>
    <sheet name="U11-U15" sheetId="3" r:id="rId1"/>
    <sheet name="U17-Senior-motionist" sheetId="4" r:id="rId2"/>
    <sheet name="MBC total" sheetId="8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C6" i="8"/>
  <c r="D6" i="8"/>
  <c r="E6" i="8"/>
  <c r="B12" i="8"/>
  <c r="C12" i="8"/>
  <c r="D12" i="8"/>
  <c r="E12" i="8"/>
  <c r="B18" i="8"/>
  <c r="C18" i="8"/>
  <c r="D18" i="8"/>
  <c r="E18" i="8"/>
  <c r="B21" i="8"/>
  <c r="C21" i="8"/>
  <c r="D21" i="8"/>
  <c r="E21" i="8"/>
  <c r="B28" i="8"/>
  <c r="C28" i="8"/>
  <c r="D28" i="8"/>
  <c r="E28" i="8"/>
  <c r="B31" i="8"/>
  <c r="C31" i="8"/>
  <c r="D31" i="8"/>
  <c r="E31" i="8"/>
  <c r="B34" i="8"/>
  <c r="C34" i="8"/>
  <c r="D34" i="8"/>
  <c r="E34" i="8"/>
  <c r="B35" i="8"/>
  <c r="C35" i="8"/>
  <c r="D35" i="8"/>
  <c r="E35" i="8"/>
  <c r="B37" i="8"/>
  <c r="C37" i="8"/>
  <c r="D37" i="8"/>
  <c r="E37" i="8"/>
  <c r="B38" i="8"/>
  <c r="C38" i="8"/>
  <c r="D38" i="8"/>
  <c r="E38" i="8"/>
  <c r="B40" i="8"/>
  <c r="C40" i="8"/>
  <c r="D40" i="8"/>
  <c r="E40" i="8"/>
  <c r="B46" i="8"/>
  <c r="C46" i="8"/>
  <c r="D46" i="8"/>
  <c r="E46" i="8"/>
  <c r="B47" i="8"/>
  <c r="C47" i="8"/>
  <c r="D47" i="8"/>
  <c r="E47" i="8"/>
  <c r="B48" i="8"/>
  <c r="C48" i="8"/>
  <c r="D48" i="8"/>
  <c r="E48" i="8"/>
  <c r="B53" i="8"/>
  <c r="C53" i="8"/>
  <c r="D53" i="8"/>
  <c r="E53" i="8"/>
  <c r="B61" i="8"/>
  <c r="C61" i="8"/>
  <c r="D61" i="8"/>
  <c r="E61" i="8"/>
  <c r="B64" i="8"/>
  <c r="C64" i="8"/>
  <c r="D64" i="8"/>
  <c r="E64" i="8"/>
  <c r="B66" i="8"/>
  <c r="C66" i="8"/>
  <c r="D66" i="8"/>
  <c r="E66" i="8"/>
  <c r="B71" i="8"/>
  <c r="C71" i="8"/>
  <c r="D71" i="8"/>
  <c r="E71" i="8"/>
  <c r="B73" i="8"/>
  <c r="C73" i="8"/>
  <c r="D73" i="8"/>
  <c r="E73" i="8"/>
  <c r="B77" i="8"/>
  <c r="C77" i="8"/>
  <c r="D77" i="8"/>
  <c r="E77" i="8"/>
  <c r="B84" i="8"/>
  <c r="C84" i="8"/>
  <c r="D84" i="8"/>
  <c r="E84" i="8"/>
  <c r="B85" i="8"/>
  <c r="C85" i="8"/>
  <c r="D85" i="8"/>
  <c r="E85" i="8"/>
  <c r="B88" i="8"/>
  <c r="C88" i="8"/>
  <c r="D88" i="8"/>
  <c r="E88" i="8"/>
  <c r="B93" i="8"/>
  <c r="C93" i="8"/>
  <c r="D93" i="8"/>
  <c r="E93" i="8"/>
  <c r="B95" i="8"/>
  <c r="C95" i="8"/>
  <c r="D95" i="8"/>
  <c r="E95" i="8"/>
  <c r="B96" i="8"/>
  <c r="C96" i="8"/>
  <c r="D96" i="8"/>
  <c r="E96" i="8"/>
  <c r="B100" i="8"/>
  <c r="C100" i="8"/>
  <c r="D100" i="8"/>
  <c r="E100" i="8"/>
  <c r="B102" i="8"/>
  <c r="C102" i="8"/>
  <c r="D102" i="8"/>
  <c r="E102" i="8"/>
  <c r="B103" i="8"/>
  <c r="C103" i="8"/>
  <c r="D103" i="8"/>
  <c r="E103" i="8"/>
  <c r="B109" i="8"/>
  <c r="C109" i="8"/>
  <c r="D109" i="8"/>
  <c r="E109" i="8"/>
  <c r="B112" i="8"/>
  <c r="C112" i="8"/>
  <c r="D112" i="8"/>
  <c r="E112" i="8"/>
  <c r="B114" i="8"/>
  <c r="C114" i="8"/>
  <c r="D114" i="8"/>
  <c r="E114" i="8"/>
  <c r="B115" i="8"/>
  <c r="C115" i="8"/>
  <c r="D115" i="8"/>
  <c r="E115" i="8"/>
  <c r="B116" i="8"/>
  <c r="C116" i="8"/>
  <c r="D116" i="8"/>
  <c r="E116" i="8"/>
  <c r="B121" i="8"/>
  <c r="C121" i="8"/>
  <c r="D121" i="8"/>
  <c r="E121" i="8"/>
  <c r="B122" i="8"/>
  <c r="C122" i="8"/>
  <c r="D122" i="8"/>
  <c r="E122" i="8"/>
  <c r="B125" i="8"/>
  <c r="C125" i="8"/>
  <c r="D125" i="8"/>
  <c r="E125" i="8"/>
  <c r="B126" i="8"/>
  <c r="C126" i="8"/>
  <c r="D126" i="8"/>
  <c r="E126" i="8"/>
  <c r="C4" i="8"/>
  <c r="D4" i="8"/>
  <c r="E4" i="8"/>
  <c r="B4" i="8"/>
  <c r="B5" i="8"/>
  <c r="C5" i="8"/>
  <c r="D5" i="8"/>
  <c r="E5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9" i="8"/>
  <c r="C19" i="8"/>
  <c r="D19" i="8"/>
  <c r="E19" i="8"/>
  <c r="B20" i="8"/>
  <c r="C20" i="8"/>
  <c r="D20" i="8"/>
  <c r="E20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9" i="8"/>
  <c r="C29" i="8"/>
  <c r="D29" i="8"/>
  <c r="E29" i="8"/>
  <c r="B30" i="8"/>
  <c r="C30" i="8"/>
  <c r="D30" i="8"/>
  <c r="E30" i="8"/>
  <c r="B32" i="8"/>
  <c r="C32" i="8"/>
  <c r="D32" i="8"/>
  <c r="E32" i="8"/>
  <c r="B33" i="8"/>
  <c r="C33" i="8"/>
  <c r="D33" i="8"/>
  <c r="E33" i="8"/>
  <c r="B36" i="8"/>
  <c r="C36" i="8"/>
  <c r="D36" i="8"/>
  <c r="E36" i="8"/>
  <c r="B39" i="8"/>
  <c r="C39" i="8"/>
  <c r="D39" i="8"/>
  <c r="E39" i="8"/>
  <c r="B41" i="8"/>
  <c r="C41" i="8"/>
  <c r="D41" i="8"/>
  <c r="E41" i="8"/>
  <c r="B42" i="8"/>
  <c r="C42" i="8"/>
  <c r="D42" i="8"/>
  <c r="E42" i="8"/>
  <c r="B43" i="8"/>
  <c r="C43" i="8"/>
  <c r="D43" i="8"/>
  <c r="E43" i="8"/>
  <c r="B44" i="8"/>
  <c r="C44" i="8"/>
  <c r="D44" i="8"/>
  <c r="E44" i="8"/>
  <c r="B45" i="8"/>
  <c r="C45" i="8"/>
  <c r="D45" i="8"/>
  <c r="E45" i="8"/>
  <c r="B49" i="8"/>
  <c r="C49" i="8"/>
  <c r="D49" i="8"/>
  <c r="E49" i="8"/>
  <c r="B50" i="8"/>
  <c r="C50" i="8"/>
  <c r="D50" i="8"/>
  <c r="E50" i="8"/>
  <c r="B51" i="8"/>
  <c r="C51" i="8"/>
  <c r="D51" i="8"/>
  <c r="E51" i="8"/>
  <c r="B52" i="8"/>
  <c r="C52" i="8"/>
  <c r="D52" i="8"/>
  <c r="E52" i="8"/>
  <c r="B54" i="8"/>
  <c r="C54" i="8"/>
  <c r="D54" i="8"/>
  <c r="E54" i="8"/>
  <c r="B55" i="8"/>
  <c r="C55" i="8"/>
  <c r="D55" i="8"/>
  <c r="E55" i="8"/>
  <c r="B56" i="8"/>
  <c r="C56" i="8"/>
  <c r="D56" i="8"/>
  <c r="E56" i="8"/>
  <c r="B57" i="8"/>
  <c r="C57" i="8"/>
  <c r="D57" i="8"/>
  <c r="E57" i="8"/>
  <c r="B58" i="8"/>
  <c r="C58" i="8"/>
  <c r="D58" i="8"/>
  <c r="E58" i="8"/>
  <c r="B59" i="8"/>
  <c r="C59" i="8"/>
  <c r="D59" i="8"/>
  <c r="E59" i="8"/>
  <c r="B60" i="8"/>
  <c r="C60" i="8"/>
  <c r="D60" i="8"/>
  <c r="E60" i="8"/>
  <c r="B62" i="8"/>
  <c r="C62" i="8"/>
  <c r="D62" i="8"/>
  <c r="E62" i="8"/>
  <c r="B63" i="8"/>
  <c r="C63" i="8"/>
  <c r="D63" i="8"/>
  <c r="E63" i="8"/>
  <c r="B65" i="8"/>
  <c r="C65" i="8"/>
  <c r="D65" i="8"/>
  <c r="E65" i="8"/>
  <c r="B67" i="8"/>
  <c r="C67" i="8"/>
  <c r="D67" i="8"/>
  <c r="E67" i="8"/>
  <c r="B68" i="8"/>
  <c r="C68" i="8"/>
  <c r="D68" i="8"/>
  <c r="E68" i="8"/>
  <c r="B69" i="8"/>
  <c r="C69" i="8"/>
  <c r="D69" i="8"/>
  <c r="E69" i="8"/>
  <c r="B70" i="8"/>
  <c r="C70" i="8"/>
  <c r="D70" i="8"/>
  <c r="E70" i="8"/>
  <c r="B72" i="8"/>
  <c r="C72" i="8"/>
  <c r="D72" i="8"/>
  <c r="E72" i="8"/>
  <c r="B74" i="8"/>
  <c r="C74" i="8"/>
  <c r="D74" i="8"/>
  <c r="E74" i="8"/>
  <c r="B75" i="8"/>
  <c r="C75" i="8"/>
  <c r="D75" i="8"/>
  <c r="E75" i="8"/>
  <c r="B76" i="8"/>
  <c r="C76" i="8"/>
  <c r="D76" i="8"/>
  <c r="E76" i="8"/>
  <c r="B78" i="8"/>
  <c r="C78" i="8"/>
  <c r="D78" i="8"/>
  <c r="E78" i="8"/>
  <c r="B79" i="8"/>
  <c r="C79" i="8"/>
  <c r="D79" i="8"/>
  <c r="E79" i="8"/>
  <c r="B80" i="8"/>
  <c r="C80" i="8"/>
  <c r="D80" i="8"/>
  <c r="E80" i="8"/>
  <c r="B81" i="8"/>
  <c r="C81" i="8"/>
  <c r="D81" i="8"/>
  <c r="E81" i="8"/>
  <c r="B82" i="8"/>
  <c r="C82" i="8"/>
  <c r="D82" i="8"/>
  <c r="E82" i="8"/>
  <c r="B83" i="8"/>
  <c r="C83" i="8"/>
  <c r="D83" i="8"/>
  <c r="E83" i="8"/>
  <c r="B86" i="8"/>
  <c r="C86" i="8"/>
  <c r="D86" i="8"/>
  <c r="E86" i="8"/>
  <c r="B87" i="8"/>
  <c r="C87" i="8"/>
  <c r="D87" i="8"/>
  <c r="E87" i="8"/>
  <c r="B89" i="8"/>
  <c r="C89" i="8"/>
  <c r="D89" i="8"/>
  <c r="E89" i="8"/>
  <c r="B90" i="8"/>
  <c r="C90" i="8"/>
  <c r="D90" i="8"/>
  <c r="E90" i="8"/>
  <c r="B91" i="8"/>
  <c r="C91" i="8"/>
  <c r="D91" i="8"/>
  <c r="E91" i="8"/>
  <c r="B92" i="8"/>
  <c r="C92" i="8"/>
  <c r="D92" i="8"/>
  <c r="E92" i="8"/>
  <c r="B94" i="8"/>
  <c r="C94" i="8"/>
  <c r="D94" i="8"/>
  <c r="E94" i="8"/>
  <c r="B97" i="8"/>
  <c r="C97" i="8"/>
  <c r="D97" i="8"/>
  <c r="E97" i="8"/>
  <c r="B98" i="8"/>
  <c r="C98" i="8"/>
  <c r="D98" i="8"/>
  <c r="E98" i="8"/>
  <c r="B99" i="8"/>
  <c r="C99" i="8"/>
  <c r="D99" i="8"/>
  <c r="E99" i="8"/>
  <c r="B101" i="8"/>
  <c r="C101" i="8"/>
  <c r="D101" i="8"/>
  <c r="E101" i="8"/>
  <c r="B104" i="8"/>
  <c r="C104" i="8"/>
  <c r="D104" i="8"/>
  <c r="E104" i="8"/>
  <c r="B105" i="8"/>
  <c r="C105" i="8"/>
  <c r="D105" i="8"/>
  <c r="E105" i="8"/>
  <c r="B106" i="8"/>
  <c r="C106" i="8"/>
  <c r="D106" i="8"/>
  <c r="E106" i="8"/>
  <c r="B107" i="8"/>
  <c r="C107" i="8"/>
  <c r="D107" i="8"/>
  <c r="E107" i="8"/>
  <c r="B108" i="8"/>
  <c r="C108" i="8"/>
  <c r="D108" i="8"/>
  <c r="E108" i="8"/>
  <c r="B110" i="8"/>
  <c r="C110" i="8"/>
  <c r="D110" i="8"/>
  <c r="E110" i="8"/>
  <c r="B111" i="8"/>
  <c r="C111" i="8"/>
  <c r="D111" i="8"/>
  <c r="E111" i="8"/>
  <c r="B113" i="8"/>
  <c r="C113" i="8"/>
  <c r="D113" i="8"/>
  <c r="E113" i="8"/>
  <c r="B117" i="8"/>
  <c r="C117" i="8"/>
  <c r="D117" i="8"/>
  <c r="E117" i="8"/>
  <c r="B118" i="8"/>
  <c r="C118" i="8"/>
  <c r="D118" i="8"/>
  <c r="E118" i="8"/>
  <c r="B119" i="8"/>
  <c r="C119" i="8"/>
  <c r="D119" i="8"/>
  <c r="E119" i="8"/>
  <c r="B120" i="8"/>
  <c r="C120" i="8"/>
  <c r="D120" i="8"/>
  <c r="E120" i="8"/>
  <c r="B123" i="8"/>
  <c r="C123" i="8"/>
  <c r="D123" i="8"/>
  <c r="E123" i="8"/>
  <c r="B124" i="8"/>
  <c r="C124" i="8"/>
  <c r="D124" i="8"/>
  <c r="E124" i="8"/>
  <c r="B127" i="8"/>
  <c r="C127" i="8"/>
  <c r="D127" i="8"/>
  <c r="E127" i="8"/>
  <c r="B128" i="8"/>
  <c r="C128" i="8"/>
  <c r="D128" i="8"/>
  <c r="E128" i="8"/>
  <c r="C3" i="8"/>
  <c r="D3" i="8"/>
  <c r="E3" i="8"/>
  <c r="B3" i="8"/>
  <c r="E76" i="4" l="1"/>
  <c r="E33" i="4"/>
  <c r="E59" i="4"/>
  <c r="E4" i="4"/>
  <c r="E16" i="4"/>
  <c r="E5" i="4"/>
  <c r="E47" i="4"/>
  <c r="E6" i="4"/>
  <c r="E63" i="4"/>
  <c r="E3" i="4"/>
  <c r="E49" i="4"/>
  <c r="E7" i="4"/>
  <c r="E9" i="4"/>
  <c r="E66" i="4"/>
  <c r="E11" i="4"/>
  <c r="E17" i="4"/>
  <c r="E42" i="4"/>
  <c r="E27" i="4"/>
  <c r="E68" i="4"/>
  <c r="E29" i="4"/>
  <c r="E25" i="4"/>
  <c r="E8" i="4"/>
  <c r="E38" i="4"/>
  <c r="E13" i="4"/>
  <c r="E24" i="4"/>
  <c r="E52" i="4"/>
  <c r="E53" i="4"/>
  <c r="E80" i="4"/>
  <c r="E18" i="4"/>
  <c r="E30" i="4"/>
  <c r="E50" i="4"/>
  <c r="E44" i="4"/>
  <c r="E58" i="4"/>
  <c r="E60" i="4"/>
  <c r="E35" i="4"/>
  <c r="E55" i="4"/>
  <c r="E70" i="4"/>
  <c r="E45" i="4"/>
  <c r="E34" i="4"/>
  <c r="E61" i="4"/>
  <c r="E72" i="4"/>
  <c r="E67" i="4"/>
  <c r="E69" i="4"/>
  <c r="E79" i="4"/>
  <c r="E65" i="4"/>
  <c r="E64" i="4"/>
  <c r="E77" i="4"/>
  <c r="E84" i="4"/>
  <c r="E88" i="4"/>
  <c r="E56" i="4"/>
  <c r="D2" i="3"/>
  <c r="D17" i="3"/>
  <c r="D3" i="3"/>
  <c r="D6" i="3"/>
  <c r="D5" i="3"/>
  <c r="D4" i="3"/>
  <c r="D15" i="3"/>
  <c r="D7" i="3"/>
  <c r="D12" i="3"/>
  <c r="D9" i="3"/>
  <c r="D13" i="3"/>
  <c r="D25" i="3"/>
  <c r="D8" i="3"/>
  <c r="D10" i="3"/>
  <c r="D14" i="3"/>
  <c r="D11" i="3"/>
  <c r="D16" i="3"/>
  <c r="D21" i="3"/>
  <c r="D19" i="3"/>
  <c r="D18" i="3"/>
  <c r="D28" i="3"/>
  <c r="D22" i="3"/>
  <c r="D36" i="3"/>
  <c r="D20" i="3"/>
  <c r="D27" i="3"/>
  <c r="D30" i="3"/>
  <c r="D24" i="3"/>
  <c r="D23" i="3"/>
  <c r="D26" i="3"/>
  <c r="D31" i="3"/>
  <c r="D32" i="3"/>
  <c r="D33" i="3"/>
  <c r="D34" i="3"/>
  <c r="D35" i="3"/>
  <c r="D39" i="3"/>
  <c r="D37" i="3"/>
  <c r="D38" i="3"/>
  <c r="D41" i="3"/>
  <c r="D40" i="3"/>
  <c r="D29" i="3"/>
  <c r="C2" i="8" l="1"/>
  <c r="D2" i="8"/>
  <c r="B1" i="8"/>
  <c r="B2" i="3"/>
  <c r="C2" i="3"/>
  <c r="B3" i="3"/>
  <c r="C3" i="3"/>
  <c r="B12" i="3"/>
  <c r="C12" i="3"/>
  <c r="B13" i="3"/>
  <c r="C13" i="3"/>
  <c r="B29" i="3"/>
  <c r="C29" i="3"/>
  <c r="B4" i="3"/>
  <c r="C4" i="3"/>
  <c r="B9" i="3"/>
  <c r="C9" i="3"/>
  <c r="B5" i="3"/>
  <c r="C5" i="3"/>
  <c r="B17" i="3"/>
  <c r="C17" i="3"/>
  <c r="B31" i="3"/>
  <c r="C31" i="3"/>
  <c r="B32" i="3"/>
  <c r="C32" i="3"/>
  <c r="B26" i="3"/>
  <c r="C26" i="3"/>
  <c r="B20" i="3"/>
  <c r="C20" i="3"/>
  <c r="B19" i="3"/>
  <c r="C19" i="3"/>
  <c r="B41" i="3"/>
  <c r="C41" i="3"/>
  <c r="B23" i="3"/>
  <c r="C23" i="3"/>
  <c r="B22" i="3"/>
  <c r="C22" i="3"/>
  <c r="B21" i="3"/>
  <c r="C21" i="3"/>
  <c r="B24" i="3"/>
  <c r="C24" i="3"/>
  <c r="B36" i="3"/>
  <c r="C36" i="3"/>
  <c r="B28" i="3"/>
  <c r="C28" i="3"/>
  <c r="B30" i="3"/>
  <c r="C30" i="3"/>
  <c r="B18" i="3"/>
  <c r="C18" i="3"/>
  <c r="B39" i="3"/>
  <c r="C39" i="3"/>
  <c r="B34" i="3"/>
  <c r="C34" i="3"/>
  <c r="B37" i="3"/>
  <c r="C37" i="3"/>
  <c r="B33" i="3"/>
  <c r="C33" i="3"/>
  <c r="B35" i="3"/>
  <c r="C35" i="3"/>
  <c r="B40" i="3"/>
  <c r="C40" i="3"/>
  <c r="B38" i="3"/>
  <c r="C38" i="3"/>
  <c r="B16" i="3"/>
  <c r="C16" i="3"/>
  <c r="B14" i="3"/>
  <c r="C14" i="3"/>
  <c r="B7" i="3"/>
  <c r="C7" i="3"/>
  <c r="B27" i="3"/>
  <c r="C27" i="3"/>
  <c r="B10" i="3"/>
  <c r="C10" i="3"/>
  <c r="B8" i="3"/>
  <c r="C8" i="3"/>
  <c r="B15" i="3"/>
  <c r="C15" i="3"/>
  <c r="B11" i="3"/>
  <c r="C11" i="3"/>
  <c r="B25" i="3"/>
  <c r="C25" i="3"/>
  <c r="C6" i="3"/>
  <c r="B6" i="3"/>
  <c r="D2" i="4"/>
  <c r="C2" i="4"/>
  <c r="CQ46" i="4"/>
  <c r="CQ14" i="4"/>
  <c r="CQ73" i="4"/>
  <c r="CQ62" i="4"/>
  <c r="CR62" i="4"/>
  <c r="CQ22" i="4"/>
  <c r="CQ51" i="4"/>
  <c r="CQ15" i="4"/>
  <c r="CQ39" i="4"/>
  <c r="CQ48" i="4"/>
  <c r="CQ12" i="4"/>
  <c r="CQ21" i="4"/>
  <c r="CQ10" i="4"/>
  <c r="CQ20" i="4"/>
  <c r="CQ57" i="4"/>
  <c r="CQ36" i="4"/>
  <c r="CR36" i="4"/>
  <c r="CQ54" i="4"/>
  <c r="CQ43" i="4"/>
  <c r="CQ31" i="4"/>
  <c r="CQ26" i="4"/>
  <c r="CQ28" i="4"/>
  <c r="CQ32" i="4"/>
  <c r="CQ40" i="4"/>
  <c r="CQ37" i="4"/>
  <c r="CQ81" i="4"/>
  <c r="CQ23" i="4"/>
  <c r="CR23" i="4"/>
  <c r="CQ19" i="4"/>
  <c r="CR19" i="4"/>
  <c r="CQ71" i="4"/>
  <c r="CQ74" i="4"/>
  <c r="CQ75" i="4"/>
  <c r="CQ87" i="4"/>
  <c r="CQ85" i="4"/>
  <c r="CQ86" i="4"/>
  <c r="CQ78" i="4"/>
  <c r="CQ83" i="4"/>
  <c r="CQ82" i="4"/>
  <c r="CQ25" i="4"/>
  <c r="CS25" i="4" s="1"/>
  <c r="C25" i="4" s="1"/>
  <c r="CR25" i="4"/>
  <c r="CT25" i="4" s="1"/>
  <c r="D25" i="4" s="1"/>
  <c r="CQ66" i="4"/>
  <c r="CS66" i="4" s="1"/>
  <c r="C66" i="4" s="1"/>
  <c r="CR66" i="4"/>
  <c r="CT66" i="4" s="1"/>
  <c r="D66" i="4" s="1"/>
  <c r="CQ8" i="4"/>
  <c r="CS8" i="4" s="1"/>
  <c r="C8" i="4" s="1"/>
  <c r="CR8" i="4"/>
  <c r="CT8" i="4" s="1"/>
  <c r="D8" i="4" s="1"/>
  <c r="CQ35" i="4"/>
  <c r="CS35" i="4" s="1"/>
  <c r="C35" i="4" s="1"/>
  <c r="CR35" i="4"/>
  <c r="CT35" i="4" s="1"/>
  <c r="D35" i="4" s="1"/>
  <c r="CQ13" i="4"/>
  <c r="CS13" i="4" s="1"/>
  <c r="C13" i="4" s="1"/>
  <c r="CR13" i="4"/>
  <c r="CT13" i="4" s="1"/>
  <c r="D13" i="4" s="1"/>
  <c r="CQ56" i="4"/>
  <c r="CS56" i="4" s="1"/>
  <c r="C56" i="4" s="1"/>
  <c r="CR56" i="4"/>
  <c r="CT56" i="4" s="1"/>
  <c r="D56" i="4" s="1"/>
  <c r="CQ6" i="4"/>
  <c r="CS6" i="4" s="1"/>
  <c r="C6" i="4" s="1"/>
  <c r="CR6" i="4"/>
  <c r="CT6" i="4" s="1"/>
  <c r="D6" i="4" s="1"/>
  <c r="CQ72" i="4"/>
  <c r="CS72" i="4" s="1"/>
  <c r="C72" i="4" s="1"/>
  <c r="CR72" i="4"/>
  <c r="CT72" i="4" s="1"/>
  <c r="D72" i="4" s="1"/>
  <c r="CQ67" i="4"/>
  <c r="CS67" i="4" s="1"/>
  <c r="C67" i="4" s="1"/>
  <c r="CR67" i="4"/>
  <c r="CT67" i="4" s="1"/>
  <c r="D67" i="4" s="1"/>
  <c r="CQ27" i="4"/>
  <c r="CS27" i="4" s="1"/>
  <c r="C27" i="4" s="1"/>
  <c r="CR27" i="4"/>
  <c r="CT27" i="4" s="1"/>
  <c r="D27" i="4" s="1"/>
  <c r="CQ34" i="4"/>
  <c r="CS34" i="4" s="1"/>
  <c r="C34" i="4" s="1"/>
  <c r="CR34" i="4"/>
  <c r="CT34" i="4" s="1"/>
  <c r="D34" i="4" s="1"/>
  <c r="CQ49" i="4"/>
  <c r="CS49" i="4" s="1"/>
  <c r="C49" i="4" s="1"/>
  <c r="CR49" i="4"/>
  <c r="CT49" i="4" s="1"/>
  <c r="D49" i="4" s="1"/>
  <c r="CQ17" i="4"/>
  <c r="CS17" i="4" s="1"/>
  <c r="C17" i="4" s="1"/>
  <c r="CR17" i="4"/>
  <c r="CT17" i="4" s="1"/>
  <c r="D17" i="4" s="1"/>
  <c r="CQ63" i="4"/>
  <c r="CS63" i="4" s="1"/>
  <c r="C63" i="4" s="1"/>
  <c r="CR63" i="4"/>
  <c r="CT63" i="4" s="1"/>
  <c r="D63" i="4" s="1"/>
  <c r="CQ61" i="4"/>
  <c r="CS61" i="4" s="1"/>
  <c r="C61" i="4" s="1"/>
  <c r="CR61" i="4"/>
  <c r="CT61" i="4" s="1"/>
  <c r="D61" i="4" s="1"/>
  <c r="CQ18" i="4"/>
  <c r="CS18" i="4" s="1"/>
  <c r="C18" i="4" s="1"/>
  <c r="CR18" i="4"/>
  <c r="CT18" i="4" s="1"/>
  <c r="D18" i="4" s="1"/>
  <c r="CQ53" i="4"/>
  <c r="CS53" i="4" s="1"/>
  <c r="C53" i="4" s="1"/>
  <c r="CR53" i="4"/>
  <c r="CT53" i="4" s="1"/>
  <c r="D53" i="4" s="1"/>
  <c r="CQ30" i="4"/>
  <c r="CS30" i="4" s="1"/>
  <c r="C30" i="4" s="1"/>
  <c r="CR30" i="4"/>
  <c r="CT30" i="4" s="1"/>
  <c r="D30" i="4" s="1"/>
  <c r="CQ45" i="4"/>
  <c r="CS45" i="4" s="1"/>
  <c r="C45" i="4" s="1"/>
  <c r="CR45" i="4"/>
  <c r="CT45" i="4" s="1"/>
  <c r="D45" i="4" s="1"/>
  <c r="CQ3" i="4"/>
  <c r="CS3" i="4" s="1"/>
  <c r="C3" i="4" s="1"/>
  <c r="CR3" i="4"/>
  <c r="CT3" i="4" s="1"/>
  <c r="D3" i="4" s="1"/>
  <c r="CQ24" i="4"/>
  <c r="CS24" i="4" s="1"/>
  <c r="C24" i="4" s="1"/>
  <c r="CR24" i="4"/>
  <c r="CT24" i="4" s="1"/>
  <c r="D24" i="4" s="1"/>
  <c r="CQ42" i="4"/>
  <c r="CS42" i="4" s="1"/>
  <c r="C42" i="4" s="1"/>
  <c r="CR42" i="4"/>
  <c r="CT42" i="4" s="1"/>
  <c r="D42" i="4" s="1"/>
  <c r="CQ60" i="4"/>
  <c r="CS60" i="4" s="1"/>
  <c r="C60" i="4" s="1"/>
  <c r="CR60" i="4"/>
  <c r="CT60" i="4" s="1"/>
  <c r="D60" i="4" s="1"/>
  <c r="CQ50" i="4"/>
  <c r="CS50" i="4" s="1"/>
  <c r="C50" i="4" s="1"/>
  <c r="CR50" i="4"/>
  <c r="CT50" i="4" s="1"/>
  <c r="D50" i="4" s="1"/>
  <c r="CQ16" i="4"/>
  <c r="CS16" i="4" s="1"/>
  <c r="C16" i="4" s="1"/>
  <c r="CR16" i="4"/>
  <c r="CT16" i="4" s="1"/>
  <c r="D16" i="4" s="1"/>
  <c r="CQ4" i="4"/>
  <c r="CS4" i="4" s="1"/>
  <c r="C4" i="4" s="1"/>
  <c r="CR4" i="4"/>
  <c r="CT4" i="4" s="1"/>
  <c r="D4" i="4" s="1"/>
  <c r="CQ5" i="4"/>
  <c r="CS5" i="4" s="1"/>
  <c r="C5" i="4" s="1"/>
  <c r="CR5" i="4"/>
  <c r="CT5" i="4" s="1"/>
  <c r="D5" i="4" s="1"/>
  <c r="CQ9" i="4"/>
  <c r="CS9" i="4" s="1"/>
  <c r="C9" i="4" s="1"/>
  <c r="CR9" i="4"/>
  <c r="CT9" i="4" s="1"/>
  <c r="D9" i="4" s="1"/>
  <c r="CQ11" i="4"/>
  <c r="CS11" i="4" s="1"/>
  <c r="C11" i="4" s="1"/>
  <c r="CR11" i="4"/>
  <c r="CT11" i="4" s="1"/>
  <c r="D11" i="4" s="1"/>
  <c r="CQ47" i="4"/>
  <c r="CS47" i="4" s="1"/>
  <c r="C47" i="4" s="1"/>
  <c r="CR47" i="4"/>
  <c r="CT47" i="4" s="1"/>
  <c r="D47" i="4" s="1"/>
  <c r="CQ7" i="4"/>
  <c r="CS7" i="4" s="1"/>
  <c r="C7" i="4" s="1"/>
  <c r="CR7" i="4"/>
  <c r="CT7" i="4" s="1"/>
  <c r="D7" i="4" s="1"/>
  <c r="CQ33" i="4"/>
  <c r="CS33" i="4" s="1"/>
  <c r="C33" i="4" s="1"/>
  <c r="CR33" i="4"/>
  <c r="CT33" i="4" s="1"/>
  <c r="D33" i="4" s="1"/>
  <c r="CQ76" i="4"/>
  <c r="CS76" i="4" s="1"/>
  <c r="C76" i="4" s="1"/>
  <c r="CR76" i="4"/>
  <c r="CT76" i="4" s="1"/>
  <c r="D76" i="4" s="1"/>
  <c r="CQ38" i="4"/>
  <c r="CS38" i="4" s="1"/>
  <c r="C38" i="4" s="1"/>
  <c r="CR38" i="4"/>
  <c r="CT38" i="4" s="1"/>
  <c r="D38" i="4" s="1"/>
  <c r="CQ64" i="4"/>
  <c r="CS64" i="4" s="1"/>
  <c r="C64" i="4" s="1"/>
  <c r="CR64" i="4"/>
  <c r="CT64" i="4" s="1"/>
  <c r="D64" i="4" s="1"/>
  <c r="CQ68" i="4"/>
  <c r="CS68" i="4" s="1"/>
  <c r="C68" i="4" s="1"/>
  <c r="CR68" i="4"/>
  <c r="CT68" i="4" s="1"/>
  <c r="D68" i="4" s="1"/>
  <c r="CQ69" i="4"/>
  <c r="CS69" i="4" s="1"/>
  <c r="C69" i="4" s="1"/>
  <c r="CR69" i="4"/>
  <c r="CT69" i="4" s="1"/>
  <c r="D69" i="4" s="1"/>
  <c r="CQ44" i="4"/>
  <c r="CS44" i="4" s="1"/>
  <c r="C44" i="4" s="1"/>
  <c r="CR44" i="4"/>
  <c r="CT44" i="4" s="1"/>
  <c r="D44" i="4" s="1"/>
  <c r="CQ55" i="4"/>
  <c r="CS55" i="4" s="1"/>
  <c r="C55" i="4" s="1"/>
  <c r="CR55" i="4"/>
  <c r="CT55" i="4" s="1"/>
  <c r="D55" i="4" s="1"/>
  <c r="CQ29" i="4"/>
  <c r="CS29" i="4" s="1"/>
  <c r="C29" i="4" s="1"/>
  <c r="CR29" i="4"/>
  <c r="CT29" i="4" s="1"/>
  <c r="D29" i="4" s="1"/>
  <c r="CQ65" i="4"/>
  <c r="CS65" i="4" s="1"/>
  <c r="C65" i="4" s="1"/>
  <c r="CR65" i="4"/>
  <c r="CT65" i="4" s="1"/>
  <c r="D65" i="4" s="1"/>
  <c r="CQ79" i="4"/>
  <c r="CS79" i="4" s="1"/>
  <c r="C79" i="4" s="1"/>
  <c r="CR79" i="4"/>
  <c r="CT79" i="4" s="1"/>
  <c r="D79" i="4" s="1"/>
  <c r="CQ84" i="4"/>
  <c r="CS84" i="4" s="1"/>
  <c r="C84" i="4" s="1"/>
  <c r="CR84" i="4"/>
  <c r="CT84" i="4" s="1"/>
  <c r="D84" i="4" s="1"/>
  <c r="CQ88" i="4"/>
  <c r="CS88" i="4" s="1"/>
  <c r="C88" i="4" s="1"/>
  <c r="CR88" i="4"/>
  <c r="CT88" i="4" s="1"/>
  <c r="D88" i="4" s="1"/>
  <c r="CQ77" i="4"/>
  <c r="CS77" i="4" s="1"/>
  <c r="C77" i="4" s="1"/>
  <c r="CR77" i="4"/>
  <c r="CT77" i="4" s="1"/>
  <c r="D77" i="4" s="1"/>
  <c r="CQ80" i="4"/>
  <c r="CS80" i="4" s="1"/>
  <c r="C80" i="4" s="1"/>
  <c r="CR80" i="4"/>
  <c r="CT80" i="4" s="1"/>
  <c r="D80" i="4" s="1"/>
  <c r="CQ59" i="4"/>
  <c r="CS59" i="4" s="1"/>
  <c r="C59" i="4" s="1"/>
  <c r="CR59" i="4"/>
  <c r="CT59" i="4" s="1"/>
  <c r="D59" i="4" s="1"/>
  <c r="CQ52" i="4"/>
  <c r="CS52" i="4" s="1"/>
  <c r="C52" i="4" s="1"/>
  <c r="CR52" i="4"/>
  <c r="CT52" i="4" s="1"/>
  <c r="D52" i="4" s="1"/>
  <c r="CQ58" i="4"/>
  <c r="CS58" i="4" s="1"/>
  <c r="C58" i="4" s="1"/>
  <c r="CR58" i="4"/>
  <c r="CT58" i="4" s="1"/>
  <c r="D58" i="4" s="1"/>
  <c r="CQ70" i="4"/>
  <c r="CS70" i="4" s="1"/>
  <c r="C70" i="4" s="1"/>
  <c r="CR70" i="4"/>
  <c r="CT70" i="4" s="1"/>
  <c r="D70" i="4" s="1"/>
  <c r="CQ41" i="4"/>
  <c r="AY46" i="4"/>
  <c r="AZ46" i="4"/>
  <c r="CT46" i="4" s="1"/>
  <c r="D46" i="4" s="1"/>
  <c r="AY14" i="4"/>
  <c r="AZ14" i="4"/>
  <c r="CT14" i="4" s="1"/>
  <c r="D14" i="4" s="1"/>
  <c r="AY73" i="4"/>
  <c r="AZ73" i="4"/>
  <c r="CT73" i="4" s="1"/>
  <c r="D73" i="4" s="1"/>
  <c r="AY62" i="4"/>
  <c r="AZ62" i="4"/>
  <c r="AY22" i="4"/>
  <c r="AZ22" i="4"/>
  <c r="CT22" i="4" s="1"/>
  <c r="D22" i="4" s="1"/>
  <c r="AY51" i="4"/>
  <c r="AZ51" i="4"/>
  <c r="CT51" i="4" s="1"/>
  <c r="D51" i="4" s="1"/>
  <c r="AY15" i="4"/>
  <c r="AZ15" i="4"/>
  <c r="CT15" i="4" s="1"/>
  <c r="D15" i="4" s="1"/>
  <c r="AY39" i="4"/>
  <c r="AZ39" i="4"/>
  <c r="CT39" i="4" s="1"/>
  <c r="D39" i="4" s="1"/>
  <c r="AY48" i="4"/>
  <c r="AZ48" i="4"/>
  <c r="CT48" i="4" s="1"/>
  <c r="D48" i="4" s="1"/>
  <c r="AY12" i="4"/>
  <c r="AZ12" i="4"/>
  <c r="CT12" i="4" s="1"/>
  <c r="D12" i="4" s="1"/>
  <c r="AY21" i="4"/>
  <c r="AZ21" i="4"/>
  <c r="CT21" i="4" s="1"/>
  <c r="D21" i="4" s="1"/>
  <c r="AY10" i="4"/>
  <c r="AZ10" i="4"/>
  <c r="CT10" i="4" s="1"/>
  <c r="D10" i="4" s="1"/>
  <c r="AY20" i="4"/>
  <c r="AZ20" i="4"/>
  <c r="CT20" i="4" s="1"/>
  <c r="D20" i="4" s="1"/>
  <c r="AY57" i="4"/>
  <c r="AZ57" i="4"/>
  <c r="CT57" i="4" s="1"/>
  <c r="D57" i="4" s="1"/>
  <c r="AY36" i="4"/>
  <c r="AZ36" i="4"/>
  <c r="CT36" i="4" s="1"/>
  <c r="D36" i="4" s="1"/>
  <c r="AY54" i="4"/>
  <c r="AZ54" i="4"/>
  <c r="CT54" i="4" s="1"/>
  <c r="D54" i="4" s="1"/>
  <c r="AY43" i="4"/>
  <c r="AZ43" i="4"/>
  <c r="CT43" i="4" s="1"/>
  <c r="D43" i="4" s="1"/>
  <c r="AY31" i="4"/>
  <c r="AZ31" i="4"/>
  <c r="CT31" i="4" s="1"/>
  <c r="D31" i="4" s="1"/>
  <c r="AY26" i="4"/>
  <c r="AZ26" i="4"/>
  <c r="CT26" i="4" s="1"/>
  <c r="D26" i="4" s="1"/>
  <c r="AY28" i="4"/>
  <c r="AZ28" i="4"/>
  <c r="CT28" i="4" s="1"/>
  <c r="D28" i="4" s="1"/>
  <c r="AY32" i="4"/>
  <c r="E32" i="4" s="1"/>
  <c r="AZ32" i="4"/>
  <c r="CT32" i="4" s="1"/>
  <c r="D32" i="4" s="1"/>
  <c r="AY40" i="4"/>
  <c r="AZ40" i="4"/>
  <c r="CT40" i="4" s="1"/>
  <c r="D40" i="4" s="1"/>
  <c r="AY37" i="4"/>
  <c r="AZ37" i="4"/>
  <c r="CT37" i="4" s="1"/>
  <c r="D37" i="4" s="1"/>
  <c r="AY81" i="4"/>
  <c r="AZ81" i="4"/>
  <c r="CT81" i="4" s="1"/>
  <c r="D81" i="4" s="1"/>
  <c r="AY23" i="4"/>
  <c r="AZ23" i="4"/>
  <c r="AY19" i="4"/>
  <c r="AZ19" i="4"/>
  <c r="AY71" i="4"/>
  <c r="E71" i="4" s="1"/>
  <c r="AZ71" i="4"/>
  <c r="CT71" i="4" s="1"/>
  <c r="D71" i="4" s="1"/>
  <c r="AY74" i="4"/>
  <c r="AZ74" i="4"/>
  <c r="CT74" i="4" s="1"/>
  <c r="D74" i="4" s="1"/>
  <c r="AY75" i="4"/>
  <c r="AZ75" i="4"/>
  <c r="CT75" i="4" s="1"/>
  <c r="D75" i="4" s="1"/>
  <c r="AY87" i="4"/>
  <c r="AZ87" i="4"/>
  <c r="CT87" i="4" s="1"/>
  <c r="D87" i="4" s="1"/>
  <c r="AY85" i="4"/>
  <c r="AZ85" i="4"/>
  <c r="CT85" i="4" s="1"/>
  <c r="D85" i="4" s="1"/>
  <c r="AY86" i="4"/>
  <c r="AZ86" i="4"/>
  <c r="CT86" i="4" s="1"/>
  <c r="D86" i="4" s="1"/>
  <c r="AY78" i="4"/>
  <c r="AZ78" i="4"/>
  <c r="CT78" i="4" s="1"/>
  <c r="D78" i="4" s="1"/>
  <c r="AY83" i="4"/>
  <c r="AZ83" i="4"/>
  <c r="CT83" i="4" s="1"/>
  <c r="D83" i="4" s="1"/>
  <c r="AY82" i="4"/>
  <c r="E82" i="4" s="1"/>
  <c r="AZ82" i="4"/>
  <c r="CT82" i="4" s="1"/>
  <c r="D82" i="4" s="1"/>
  <c r="AZ41" i="4"/>
  <c r="CT41" i="4" s="1"/>
  <c r="D41" i="4" s="1"/>
  <c r="AY41" i="4"/>
  <c r="E41" i="4" s="1"/>
  <c r="CS78" i="4" l="1"/>
  <c r="C78" i="4" s="1"/>
  <c r="E78" i="4"/>
  <c r="CS75" i="4"/>
  <c r="C75" i="4" s="1"/>
  <c r="E75" i="4"/>
  <c r="CS23" i="4"/>
  <c r="C23" i="4" s="1"/>
  <c r="E23" i="4"/>
  <c r="CS37" i="4"/>
  <c r="C37" i="4" s="1"/>
  <c r="E37" i="4"/>
  <c r="CS26" i="4"/>
  <c r="C26" i="4" s="1"/>
  <c r="E26" i="4"/>
  <c r="CS43" i="4"/>
  <c r="C43" i="4" s="1"/>
  <c r="E43" i="4"/>
  <c r="CS36" i="4"/>
  <c r="C36" i="4" s="1"/>
  <c r="E36" i="4"/>
  <c r="CS20" i="4"/>
  <c r="C20" i="4" s="1"/>
  <c r="E20" i="4"/>
  <c r="CS21" i="4"/>
  <c r="C21" i="4" s="1"/>
  <c r="E21" i="4"/>
  <c r="CS48" i="4"/>
  <c r="C48" i="4" s="1"/>
  <c r="E48" i="4"/>
  <c r="CS15" i="4"/>
  <c r="C15" i="4" s="1"/>
  <c r="E15" i="4"/>
  <c r="CS22" i="4"/>
  <c r="C22" i="4" s="1"/>
  <c r="E22" i="4"/>
  <c r="CS73" i="4"/>
  <c r="C73" i="4" s="1"/>
  <c r="E73" i="4"/>
  <c r="CS46" i="4"/>
  <c r="C46" i="4" s="1"/>
  <c r="E46" i="4"/>
  <c r="CS85" i="4"/>
  <c r="C85" i="4" s="1"/>
  <c r="E85" i="4"/>
  <c r="CS41" i="4"/>
  <c r="C41" i="4" s="1"/>
  <c r="CS83" i="4"/>
  <c r="C83" i="4" s="1"/>
  <c r="E83" i="4"/>
  <c r="CS86" i="4"/>
  <c r="C86" i="4" s="1"/>
  <c r="E86" i="4"/>
  <c r="CS87" i="4"/>
  <c r="C87" i="4" s="1"/>
  <c r="E87" i="4"/>
  <c r="CS74" i="4"/>
  <c r="C74" i="4" s="1"/>
  <c r="E74" i="4"/>
  <c r="CS19" i="4"/>
  <c r="C19" i="4" s="1"/>
  <c r="E19" i="4"/>
  <c r="CS81" i="4"/>
  <c r="C81" i="4" s="1"/>
  <c r="E81" i="4"/>
  <c r="CS40" i="4"/>
  <c r="C40" i="4" s="1"/>
  <c r="E40" i="4"/>
  <c r="CS28" i="4"/>
  <c r="C28" i="4" s="1"/>
  <c r="E28" i="4"/>
  <c r="CS31" i="4"/>
  <c r="C31" i="4" s="1"/>
  <c r="E31" i="4"/>
  <c r="CS54" i="4"/>
  <c r="C54" i="4" s="1"/>
  <c r="E54" i="4"/>
  <c r="CS57" i="4"/>
  <c r="C57" i="4" s="1"/>
  <c r="E57" i="4"/>
  <c r="CS10" i="4"/>
  <c r="C10" i="4" s="1"/>
  <c r="E10" i="4"/>
  <c r="CS12" i="4"/>
  <c r="C12" i="4" s="1"/>
  <c r="E12" i="4"/>
  <c r="CS39" i="4"/>
  <c r="C39" i="4" s="1"/>
  <c r="E39" i="4"/>
  <c r="CS51" i="4"/>
  <c r="C51" i="4" s="1"/>
  <c r="E51" i="4"/>
  <c r="CS62" i="4"/>
  <c r="C62" i="4" s="1"/>
  <c r="E62" i="4"/>
  <c r="CS14" i="4"/>
  <c r="C14" i="4" s="1"/>
  <c r="E14" i="4"/>
  <c r="CS32" i="4"/>
  <c r="C32" i="4" s="1"/>
  <c r="CS82" i="4"/>
  <c r="C82" i="4" s="1"/>
  <c r="CS71" i="4"/>
  <c r="C71" i="4" s="1"/>
  <c r="CT19" i="4"/>
  <c r="D19" i="4" s="1"/>
  <c r="CT62" i="4"/>
  <c r="D62" i="4" s="1"/>
  <c r="CT23" i="4"/>
  <c r="D23" i="4" s="1"/>
</calcChain>
</file>

<file path=xl/sharedStrings.xml><?xml version="1.0" encoding="utf-8"?>
<sst xmlns="http://schemas.openxmlformats.org/spreadsheetml/2006/main" count="141" uniqueCount="136">
  <si>
    <t>Kampnr</t>
  </si>
  <si>
    <t>Spiller</t>
  </si>
  <si>
    <t>Jeppe Krag</t>
  </si>
  <si>
    <t>Mette Frost</t>
  </si>
  <si>
    <t>Jens Bøggild</t>
  </si>
  <si>
    <t>Frida Klint Stuhr</t>
  </si>
  <si>
    <t>Marina Madsen</t>
  </si>
  <si>
    <t>Emilie Jensen</t>
  </si>
  <si>
    <t>Patrick Strøm-Hansen</t>
  </si>
  <si>
    <t>Michael Christensen</t>
  </si>
  <si>
    <t>Niclas Refsgaard</t>
  </si>
  <si>
    <t>Martin Hargaard</t>
  </si>
  <si>
    <t>Anne-Louise Brødsgaard</t>
  </si>
  <si>
    <t>Cecilie Kærgaard</t>
  </si>
  <si>
    <t>Martin Jørgensen</t>
  </si>
  <si>
    <t>Esben Damborg</t>
  </si>
  <si>
    <t>Mette Fick Kjellow</t>
  </si>
  <si>
    <t>Anders Balle Petersen</t>
  </si>
  <si>
    <t>Heidi Jakobsen</t>
  </si>
  <si>
    <t>Jeanette Thuesen</t>
  </si>
  <si>
    <t xml:space="preserve">Morten Grand </t>
  </si>
  <si>
    <t>snit</t>
  </si>
  <si>
    <t>Jonas Rafn</t>
  </si>
  <si>
    <t>Kim Englund</t>
  </si>
  <si>
    <t>Eva Aabye-Olsen</t>
  </si>
  <si>
    <t>Lisbeth Bøggild</t>
  </si>
  <si>
    <t xml:space="preserve">Adam Larsen </t>
  </si>
  <si>
    <t>Ole Sauer</t>
  </si>
  <si>
    <t xml:space="preserve">Niels Ole Rishøj </t>
  </si>
  <si>
    <t>Hanne Hansen</t>
  </si>
  <si>
    <t>Kate Nielsen</t>
  </si>
  <si>
    <t>Kenneth Pedersen</t>
  </si>
  <si>
    <t>Jacob Bøye Nielsen</t>
  </si>
  <si>
    <t>u11 finale</t>
  </si>
  <si>
    <t>Esben Jannes Jacobsen</t>
  </si>
  <si>
    <t>Caroline Egelund Darlie Schmidt</t>
  </si>
  <si>
    <t>Oskar Emil Funch Bengtson</t>
  </si>
  <si>
    <t>Magnus Elberling Christensen</t>
  </si>
  <si>
    <t>Julian P Bärenholdt Reichkendler</t>
  </si>
  <si>
    <t>Elias Deleuran Sørensen</t>
  </si>
  <si>
    <t>Sebastian Deleuran Sørensen</t>
  </si>
  <si>
    <t>Julia Ringe</t>
  </si>
  <si>
    <t>Frederik Egelund Darlie Schmidt</t>
  </si>
  <si>
    <t>Josephine Melina Edens</t>
  </si>
  <si>
    <t>Isabell S Bärenholdt Reichkendler</t>
  </si>
  <si>
    <t>Anna Fick Kjellow</t>
  </si>
  <si>
    <t>Zander G. Simonsen</t>
  </si>
  <si>
    <t>Laura Rafn</t>
  </si>
  <si>
    <t>Emma Engvang Hansen</t>
  </si>
  <si>
    <t>Liva Blinge Husum</t>
  </si>
  <si>
    <t>Andrea Wittrup Jørgensen</t>
  </si>
  <si>
    <t>Emillie Kesting</t>
  </si>
  <si>
    <t>Rosalina Langhoff</t>
  </si>
  <si>
    <t>Ida Wittrup Jørgensen</t>
  </si>
  <si>
    <t>Magnus Søholm Frahm</t>
  </si>
  <si>
    <t>Emilie Njor</t>
  </si>
  <si>
    <t>Rebecca Manis</t>
  </si>
  <si>
    <t>Clara Hein</t>
  </si>
  <si>
    <t>Lærke Zeberg Theisen</t>
  </si>
  <si>
    <t>Ida Roepstorff</t>
  </si>
  <si>
    <t>Silje Gro Sørensen</t>
  </si>
  <si>
    <t>Matilde Poulsen</t>
  </si>
  <si>
    <t>Sidse Westh</t>
  </si>
  <si>
    <t>Maja Kjærgaard</t>
  </si>
  <si>
    <t>Agnes Svolgaard</t>
  </si>
  <si>
    <t>Cecilie Dahl</t>
  </si>
  <si>
    <t>Isabell Aslan</t>
  </si>
  <si>
    <t>Alberte Dahl</t>
  </si>
  <si>
    <t>Lærke Raaby Lauridsen</t>
  </si>
  <si>
    <t>Alexander Visby</t>
  </si>
  <si>
    <t>Sirius Levin Langhoff</t>
  </si>
  <si>
    <t>Rasmus Bøggild</t>
  </si>
  <si>
    <t>Liva Sofie Funch Bengtson</t>
  </si>
  <si>
    <t>Sofie K.B. Jensen</t>
  </si>
  <si>
    <t>Asta Svovlgaard</t>
  </si>
  <si>
    <t>Anna Honoré Stobbe</t>
  </si>
  <si>
    <t>Marco Bredie</t>
  </si>
  <si>
    <t>Tobias Stentoft</t>
  </si>
  <si>
    <t>Søren Larsen</t>
  </si>
  <si>
    <t>Henriette Bjørneboe</t>
  </si>
  <si>
    <t>Henning Østerberg</t>
  </si>
  <si>
    <t>Jill Langhoff</t>
  </si>
  <si>
    <t>Brian Kvisgaard</t>
  </si>
  <si>
    <t>Torben R. Jensen</t>
  </si>
  <si>
    <t>Camilla Bachmann</t>
  </si>
  <si>
    <t xml:space="preserve">Ole Thystrup </t>
  </si>
  <si>
    <t>Carina Therkelsen</t>
  </si>
  <si>
    <t>Jette Simonsen</t>
  </si>
  <si>
    <t>Karina Møller</t>
  </si>
  <si>
    <t>Zindy Westergaard</t>
  </si>
  <si>
    <t>Bettina Juel</t>
  </si>
  <si>
    <t>Bjarke Felding</t>
  </si>
  <si>
    <t>Flemming Borg</t>
  </si>
  <si>
    <t>Robert Nygaard Andersen</t>
  </si>
  <si>
    <t>Morten Terstrup</t>
  </si>
  <si>
    <t>Jakob Jespersen</t>
  </si>
  <si>
    <t xml:space="preserve">Inge Jensen </t>
  </si>
  <si>
    <t>Jan Munk</t>
  </si>
  <si>
    <t>Klaus Nielsen</t>
  </si>
  <si>
    <t>Henrik Stensig</t>
  </si>
  <si>
    <t>Jonna Madsen</t>
  </si>
  <si>
    <t>Katrine Dueholm Andersen</t>
  </si>
  <si>
    <t>Ivan Cheng</t>
  </si>
  <si>
    <t>Toni Madsen</t>
  </si>
  <si>
    <t>Niels Peter Jørgensen</t>
  </si>
  <si>
    <t>Gitte b. Reichkendler</t>
  </si>
  <si>
    <t>Hanne Elberling</t>
  </si>
  <si>
    <t>Kim Lundgreen</t>
  </si>
  <si>
    <t>Thomas Hvass</t>
  </si>
  <si>
    <t>Anette Overgaard Pedersen</t>
  </si>
  <si>
    <t>Poul-Erik Lund</t>
  </si>
  <si>
    <t>Lea Hansen</t>
  </si>
  <si>
    <t>Dorthe Klint Petersen</t>
  </si>
  <si>
    <t>Finn Mathorne</t>
  </si>
  <si>
    <t>Elin Jensen</t>
  </si>
  <si>
    <t>Dick Lylloff</t>
  </si>
  <si>
    <t>Mona Jespersen</t>
  </si>
  <si>
    <t>Karsten Friis</t>
  </si>
  <si>
    <t>Suzanne Madsen</t>
  </si>
  <si>
    <t>Jesper Andersen</t>
  </si>
  <si>
    <t>Bergliot Winthereik</t>
  </si>
  <si>
    <t>Søren Egelund</t>
  </si>
  <si>
    <t>Dorthe Grahn</t>
  </si>
  <si>
    <t>Birte Bachmann</t>
  </si>
  <si>
    <t>Lene Juul</t>
  </si>
  <si>
    <t>Bjarne Sørensen</t>
  </si>
  <si>
    <t>Mike Elken</t>
  </si>
  <si>
    <t>Jesper Bennedbæk</t>
  </si>
  <si>
    <t>Henrik Elmose</t>
  </si>
  <si>
    <t>Michael Hjembæk</t>
  </si>
  <si>
    <t>I alt</t>
  </si>
  <si>
    <t>Snit</t>
  </si>
  <si>
    <t>Total</t>
  </si>
  <si>
    <t>Totalsnit</t>
  </si>
  <si>
    <t xml:space="preserve">Holdkampe spillet </t>
  </si>
  <si>
    <t>Holdkampe Spillet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</si>
</sst>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" fontId="1" fillId="2" borderId="0" xfId="0" applyNumberFormat="1" applyFont="1" applyFill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85725</xdr:rowOff>
    </xdr:from>
    <xdr:to>
      <xdr:col>10</xdr:col>
      <xdr:colOff>457200</xdr:colOff>
      <xdr:row>23</xdr:row>
      <xdr:rowOff>76200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C72C7081-8E44-4C81-93AB-09E03FAC2C67}"/>
            </a:ext>
          </a:extLst>
        </xdr:cNvPr>
        <xdr:cNvSpPr txBox="1"/>
      </xdr:nvSpPr>
      <xdr:spPr>
        <a:xfrm>
          <a:off x="5257800" y="409575"/>
          <a:ext cx="3552825" cy="339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Point</a:t>
          </a:r>
          <a:r>
            <a:rPr lang="da-DK" sz="1100" baseline="0"/>
            <a:t>udregning:</a:t>
          </a:r>
        </a:p>
        <a:p>
          <a:r>
            <a:rPr lang="da-DK" sz="1100" baseline="0"/>
            <a:t>kamp vundet i 2 sæt = 3 point</a:t>
          </a:r>
        </a:p>
        <a:p>
          <a:r>
            <a:rPr lang="da-DK" sz="1100" baseline="0"/>
            <a:t>Kamp vundet i 3 sæt = 2 point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Kamp tabt i 3 sæt = 1 point</a:t>
          </a:r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kamp tabt i 2 sæt = 0 point</a:t>
          </a: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Kamp vundet på walk-over: 0 point</a:t>
          </a: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Kamp stoppet i utide: 1 point pr. vundet sæt.</a:t>
          </a: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snit = middelscore pr holdkamp med 2 kampe i .</a:t>
          </a: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motionistholdkampe er snit = middelscore pr holdkamp *2/3 , fordi der spilles 3 kampe/holdkamp. </a:t>
          </a:r>
        </a:p>
        <a:p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1"/>
  <sheetViews>
    <sheetView workbookViewId="0">
      <selection activeCell="A7" sqref="A7"/>
    </sheetView>
  </sheetViews>
  <sheetFormatPr defaultRowHeight="12.75" x14ac:dyDescent="0.2"/>
  <cols>
    <col min="1" max="1" width="27.75" bestFit="1" customWidth="1"/>
    <col min="2" max="3" width="9" style="1" customWidth="1"/>
    <col min="4" max="4" width="11.5" style="1" customWidth="1"/>
    <col min="5" max="92" width="9" customWidth="1"/>
  </cols>
  <sheetData>
    <row r="1" spans="1:92" ht="25.5" x14ac:dyDescent="0.2">
      <c r="A1" t="s">
        <v>1</v>
      </c>
      <c r="B1" s="9" t="s">
        <v>130</v>
      </c>
      <c r="C1" s="9" t="s">
        <v>21</v>
      </c>
      <c r="D1" s="10" t="s">
        <v>135</v>
      </c>
      <c r="E1" s="1" t="s">
        <v>33</v>
      </c>
      <c r="F1" s="1">
        <v>278154</v>
      </c>
      <c r="G1" s="1">
        <v>278158</v>
      </c>
      <c r="H1" s="1">
        <v>278161</v>
      </c>
      <c r="I1" s="1">
        <v>278164</v>
      </c>
      <c r="J1" s="1">
        <v>278167</v>
      </c>
      <c r="K1" s="1">
        <v>255901</v>
      </c>
      <c r="L1" s="1">
        <v>255902</v>
      </c>
      <c r="M1" s="1">
        <v>255906</v>
      </c>
      <c r="N1" s="1">
        <v>255908</v>
      </c>
      <c r="O1" s="1">
        <v>259222</v>
      </c>
      <c r="P1" s="1">
        <v>259224</v>
      </c>
      <c r="Q1" s="1">
        <v>259225</v>
      </c>
      <c r="R1" s="1">
        <v>255922</v>
      </c>
      <c r="S1" s="1">
        <v>255923</v>
      </c>
      <c r="T1" s="1">
        <v>277844</v>
      </c>
      <c r="U1" s="1">
        <v>278884</v>
      </c>
      <c r="V1" s="1">
        <v>278880</v>
      </c>
      <c r="W1" s="1">
        <v>278882</v>
      </c>
      <c r="X1" s="1">
        <v>278900</v>
      </c>
      <c r="Y1" s="1">
        <v>259752</v>
      </c>
      <c r="Z1" s="1">
        <v>259755</v>
      </c>
      <c r="AA1" s="1">
        <v>259756</v>
      </c>
      <c r="AB1" s="1">
        <v>259758</v>
      </c>
      <c r="AC1" s="1">
        <v>260105</v>
      </c>
      <c r="AD1" s="1">
        <v>260106</v>
      </c>
      <c r="AE1" s="1">
        <v>260112</v>
      </c>
      <c r="AF1" s="1">
        <v>260113</v>
      </c>
      <c r="AG1" s="1">
        <v>260118</v>
      </c>
      <c r="AH1" s="1">
        <v>260121</v>
      </c>
      <c r="AI1" s="1">
        <v>259785</v>
      </c>
      <c r="AJ1" s="1">
        <v>259786</v>
      </c>
      <c r="AK1" s="1">
        <v>256753</v>
      </c>
      <c r="AL1" s="1">
        <v>256754</v>
      </c>
      <c r="AM1" s="1">
        <v>256758</v>
      </c>
      <c r="AN1" s="1">
        <v>256760</v>
      </c>
      <c r="AO1" s="1">
        <v>256766</v>
      </c>
      <c r="AP1" s="1">
        <v>256767</v>
      </c>
      <c r="AQ1" s="1">
        <v>256770</v>
      </c>
      <c r="AR1" s="1">
        <v>256771</v>
      </c>
      <c r="AS1" s="1">
        <v>256774</v>
      </c>
      <c r="AT1" s="1">
        <v>256775</v>
      </c>
      <c r="AU1" s="1">
        <v>256654</v>
      </c>
      <c r="AV1" s="1">
        <v>256656</v>
      </c>
      <c r="AW1" s="1">
        <v>256657</v>
      </c>
      <c r="AX1" s="1">
        <v>256660</v>
      </c>
      <c r="AY1" s="1">
        <v>256667</v>
      </c>
      <c r="AZ1" s="1">
        <v>256673</v>
      </c>
      <c r="BA1" s="1">
        <v>256675</v>
      </c>
      <c r="BB1" s="1">
        <v>260395</v>
      </c>
      <c r="BC1" s="1">
        <v>260397</v>
      </c>
      <c r="BD1" s="1">
        <v>260402</v>
      </c>
      <c r="BE1" s="1">
        <v>260403</v>
      </c>
      <c r="BF1" s="1">
        <v>260408</v>
      </c>
      <c r="BG1" s="1">
        <v>260409</v>
      </c>
      <c r="BH1" s="1">
        <v>260423</v>
      </c>
      <c r="BI1" s="1">
        <v>260424</v>
      </c>
      <c r="BJ1" s="1">
        <v>260396</v>
      </c>
      <c r="BK1" s="1">
        <v>260404</v>
      </c>
      <c r="BL1" s="1">
        <v>260406</v>
      </c>
      <c r="BM1" s="1">
        <v>260411</v>
      </c>
      <c r="BN1" s="1">
        <v>260412</v>
      </c>
      <c r="BO1" s="1">
        <v>260416</v>
      </c>
      <c r="BP1" s="1">
        <v>260417</v>
      </c>
      <c r="BQ1" s="1">
        <v>277922</v>
      </c>
      <c r="BR1" s="1">
        <v>278318</v>
      </c>
      <c r="BS1" s="1">
        <v>278320</v>
      </c>
      <c r="BT1" s="1">
        <v>278323</v>
      </c>
      <c r="BU1" s="1">
        <v>278321</v>
      </c>
      <c r="BV1" s="1">
        <v>260262</v>
      </c>
      <c r="BW1" s="1">
        <v>260470</v>
      </c>
      <c r="BX1" s="1">
        <v>260471</v>
      </c>
      <c r="BY1" s="1">
        <v>260479</v>
      </c>
      <c r="BZ1" s="1">
        <v>260480</v>
      </c>
      <c r="CA1" s="1">
        <v>260485</v>
      </c>
      <c r="CB1" s="1">
        <v>260493</v>
      </c>
      <c r="CC1" s="1">
        <v>260494</v>
      </c>
      <c r="CD1" s="1">
        <v>278588</v>
      </c>
      <c r="CE1" s="1">
        <v>278589</v>
      </c>
      <c r="CF1" s="1">
        <v>278240</v>
      </c>
      <c r="CG1" s="1">
        <v>278242</v>
      </c>
      <c r="CH1" s="1">
        <v>278244</v>
      </c>
      <c r="CI1" s="1">
        <v>257148</v>
      </c>
      <c r="CJ1" s="1">
        <v>257151</v>
      </c>
      <c r="CK1" s="1">
        <v>257153</v>
      </c>
      <c r="CL1" s="1">
        <v>257155</v>
      </c>
      <c r="CM1" s="1">
        <v>257156</v>
      </c>
      <c r="CN1" s="1">
        <v>257159</v>
      </c>
    </row>
    <row r="2" spans="1:92" x14ac:dyDescent="0.2">
      <c r="A2" t="s">
        <v>35</v>
      </c>
      <c r="B2" s="13">
        <f>SUM(E2:CN2)</f>
        <v>75.099999999999994</v>
      </c>
      <c r="C2" s="14">
        <f>AVERAGE(E2:CN2)</f>
        <v>5.0066666666666659</v>
      </c>
      <c r="D2" s="13">
        <f>COUNT(E2:CN2)</f>
        <v>15</v>
      </c>
      <c r="E2" s="1">
        <v>4</v>
      </c>
      <c r="F2" s="1">
        <v>6</v>
      </c>
      <c r="G2" s="1">
        <v>5</v>
      </c>
      <c r="H2" s="1">
        <v>0.1</v>
      </c>
      <c r="I2" s="1">
        <v>6</v>
      </c>
      <c r="J2" s="1">
        <v>2</v>
      </c>
      <c r="K2" s="1">
        <v>6</v>
      </c>
      <c r="L2" s="1">
        <v>6</v>
      </c>
      <c r="M2" s="1">
        <v>6</v>
      </c>
      <c r="N2" s="1">
        <v>6</v>
      </c>
      <c r="O2" s="1">
        <v>6</v>
      </c>
      <c r="P2" s="1">
        <v>6</v>
      </c>
      <c r="Q2" s="1">
        <v>6</v>
      </c>
      <c r="R2" s="1">
        <v>6</v>
      </c>
      <c r="S2" s="1">
        <v>4</v>
      </c>
    </row>
    <row r="3" spans="1:92" x14ac:dyDescent="0.2">
      <c r="A3" t="s">
        <v>36</v>
      </c>
      <c r="B3" s="11">
        <f>SUM(E3:CN3)</f>
        <v>74</v>
      </c>
      <c r="C3" s="14">
        <f>AVERAGE(E3:CN3)</f>
        <v>4.9333333333333336</v>
      </c>
      <c r="D3" s="13">
        <f>COUNT(E3:CN3)</f>
        <v>15</v>
      </c>
      <c r="E3" s="1">
        <v>4</v>
      </c>
      <c r="F3" s="1">
        <v>6</v>
      </c>
      <c r="G3" s="1">
        <v>5</v>
      </c>
      <c r="H3" s="1">
        <v>3</v>
      </c>
      <c r="I3" s="1">
        <v>6</v>
      </c>
      <c r="J3" s="1">
        <v>5</v>
      </c>
      <c r="K3" s="1">
        <v>6</v>
      </c>
      <c r="L3" s="1">
        <v>3</v>
      </c>
      <c r="M3" s="1">
        <v>5</v>
      </c>
      <c r="N3" s="1">
        <v>3</v>
      </c>
      <c r="O3" s="1">
        <v>6</v>
      </c>
      <c r="P3" s="1">
        <v>6</v>
      </c>
      <c r="Q3" s="1">
        <v>6</v>
      </c>
      <c r="R3" s="1">
        <v>6</v>
      </c>
      <c r="S3" s="1">
        <v>4</v>
      </c>
    </row>
    <row r="4" spans="1:92" x14ac:dyDescent="0.2">
      <c r="A4" t="s">
        <v>40</v>
      </c>
      <c r="B4" s="11">
        <f>SUM(E4:CN4)</f>
        <v>56.2</v>
      </c>
      <c r="C4" s="14">
        <f>AVERAGE(E4:CN4)</f>
        <v>4.0142857142857142</v>
      </c>
      <c r="D4" s="15">
        <f>COUNT(E4:CN4)</f>
        <v>14</v>
      </c>
      <c r="T4">
        <v>0.1</v>
      </c>
      <c r="U4">
        <v>4</v>
      </c>
      <c r="V4">
        <v>5</v>
      </c>
      <c r="W4">
        <v>6</v>
      </c>
      <c r="X4">
        <v>4</v>
      </c>
      <c r="AI4">
        <v>0.1</v>
      </c>
      <c r="AJ4">
        <v>4</v>
      </c>
      <c r="AU4">
        <v>4</v>
      </c>
      <c r="AV4">
        <v>6</v>
      </c>
      <c r="AW4">
        <v>5</v>
      </c>
      <c r="AX4">
        <v>6</v>
      </c>
      <c r="AY4">
        <v>6</v>
      </c>
      <c r="AZ4">
        <v>5</v>
      </c>
      <c r="BA4">
        <v>1</v>
      </c>
    </row>
    <row r="5" spans="1:92" x14ac:dyDescent="0.2">
      <c r="A5" t="s">
        <v>42</v>
      </c>
      <c r="B5" s="11">
        <f>SUM(E5:CN5)</f>
        <v>49.1</v>
      </c>
      <c r="C5" s="14">
        <f>AVERAGE(E5:CN5)</f>
        <v>4.0916666666666668</v>
      </c>
      <c r="D5" s="15">
        <f>COUNT(E5:CN5)</f>
        <v>12</v>
      </c>
      <c r="T5">
        <v>0.1</v>
      </c>
      <c r="U5">
        <v>5</v>
      </c>
      <c r="V5">
        <v>5</v>
      </c>
      <c r="W5">
        <v>4</v>
      </c>
      <c r="X5">
        <v>2</v>
      </c>
      <c r="AU5">
        <v>4</v>
      </c>
      <c r="AV5">
        <v>5</v>
      </c>
      <c r="AW5">
        <v>6</v>
      </c>
      <c r="AX5">
        <v>5</v>
      </c>
      <c r="AY5">
        <v>4</v>
      </c>
      <c r="AZ5">
        <v>3</v>
      </c>
      <c r="BA5">
        <v>6</v>
      </c>
    </row>
    <row r="6" spans="1:92" x14ac:dyDescent="0.2">
      <c r="A6" t="s">
        <v>34</v>
      </c>
      <c r="B6" s="11">
        <f>SUM(E6:CN6)</f>
        <v>49</v>
      </c>
      <c r="C6" s="14">
        <f>AVERAGE(E6:CN6)</f>
        <v>4.9000000000000004</v>
      </c>
      <c r="D6" s="15">
        <f>COUNT(E6:CN6)</f>
        <v>10</v>
      </c>
      <c r="E6" s="1">
        <v>6</v>
      </c>
      <c r="F6" s="1"/>
      <c r="G6" s="1"/>
      <c r="H6" s="1"/>
      <c r="I6" s="1"/>
      <c r="J6" s="1"/>
      <c r="K6" s="1">
        <v>6</v>
      </c>
      <c r="L6" s="1">
        <v>2</v>
      </c>
      <c r="M6" s="1">
        <v>5</v>
      </c>
      <c r="N6" s="1">
        <v>3</v>
      </c>
      <c r="O6" s="1">
        <v>6</v>
      </c>
      <c r="P6" s="1">
        <v>6</v>
      </c>
      <c r="Q6" s="1">
        <v>6</v>
      </c>
      <c r="R6" s="1">
        <v>6</v>
      </c>
      <c r="S6" s="1">
        <v>3</v>
      </c>
    </row>
    <row r="7" spans="1:92" x14ac:dyDescent="0.2">
      <c r="A7" t="s">
        <v>67</v>
      </c>
      <c r="B7" s="11">
        <f>SUM(E7:CN7)</f>
        <v>42.1</v>
      </c>
      <c r="C7" s="14">
        <f>AVERAGE(E7:CN7)</f>
        <v>3.8272727272727276</v>
      </c>
      <c r="D7" s="15">
        <f>COUNT(E7:CN7)</f>
        <v>11</v>
      </c>
      <c r="BQ7">
        <v>3</v>
      </c>
      <c r="BR7">
        <v>6</v>
      </c>
      <c r="BS7">
        <v>2</v>
      </c>
      <c r="BT7">
        <v>4</v>
      </c>
      <c r="BU7">
        <v>5</v>
      </c>
      <c r="CI7">
        <v>0.1</v>
      </c>
      <c r="CJ7">
        <v>3</v>
      </c>
      <c r="CK7">
        <v>4</v>
      </c>
      <c r="CL7">
        <v>5</v>
      </c>
      <c r="CM7">
        <v>4</v>
      </c>
      <c r="CN7">
        <v>6</v>
      </c>
    </row>
    <row r="8" spans="1:92" x14ac:dyDescent="0.2">
      <c r="A8" t="s">
        <v>70</v>
      </c>
      <c r="B8" s="11">
        <f>SUM(E8:CN8)</f>
        <v>41.2</v>
      </c>
      <c r="C8" s="14">
        <f>AVERAGE(E8:CN8)</f>
        <v>3.1692307692307695</v>
      </c>
      <c r="D8" s="15">
        <f>COUNT(E8:CN8)</f>
        <v>13</v>
      </c>
      <c r="BV8">
        <v>5</v>
      </c>
      <c r="BW8">
        <v>5</v>
      </c>
      <c r="BX8">
        <v>5</v>
      </c>
      <c r="BY8">
        <v>4</v>
      </c>
      <c r="BZ8">
        <v>6</v>
      </c>
      <c r="CA8">
        <v>3</v>
      </c>
      <c r="CB8">
        <v>0.1</v>
      </c>
      <c r="CC8">
        <v>3</v>
      </c>
      <c r="CD8">
        <v>2</v>
      </c>
      <c r="CE8">
        <v>3</v>
      </c>
      <c r="CF8">
        <v>2</v>
      </c>
      <c r="CG8">
        <v>3</v>
      </c>
      <c r="CH8">
        <v>0.1</v>
      </c>
    </row>
    <row r="9" spans="1:92" x14ac:dyDescent="0.2">
      <c r="A9" t="s">
        <v>41</v>
      </c>
      <c r="B9" s="11">
        <f>SUM(E9:CN9)</f>
        <v>40.299999999999997</v>
      </c>
      <c r="C9" s="14">
        <f>AVERAGE(E9:CN9)</f>
        <v>3.3583333333333329</v>
      </c>
      <c r="D9" s="15">
        <f>COUNT(E9:CN9)</f>
        <v>12</v>
      </c>
      <c r="T9">
        <v>0.1</v>
      </c>
      <c r="U9">
        <v>0.1</v>
      </c>
      <c r="V9">
        <v>4</v>
      </c>
      <c r="W9">
        <v>2</v>
      </c>
      <c r="X9">
        <v>0.1</v>
      </c>
      <c r="AU9">
        <v>6</v>
      </c>
      <c r="AV9">
        <v>6</v>
      </c>
      <c r="AW9">
        <v>5</v>
      </c>
      <c r="AX9">
        <v>4</v>
      </c>
      <c r="AY9">
        <v>6</v>
      </c>
      <c r="AZ9">
        <v>5</v>
      </c>
      <c r="BA9">
        <v>2</v>
      </c>
    </row>
    <row r="10" spans="1:92" x14ac:dyDescent="0.2">
      <c r="A10" t="s">
        <v>69</v>
      </c>
      <c r="B10" s="11">
        <f>SUM(E10:CN10)</f>
        <v>40.200000000000003</v>
      </c>
      <c r="C10" s="14">
        <f>AVERAGE(E10:CN10)</f>
        <v>3.0923076923076924</v>
      </c>
      <c r="D10" s="15">
        <f>COUNT(E10:CN10)</f>
        <v>13</v>
      </c>
      <c r="BV10">
        <v>3</v>
      </c>
      <c r="BW10">
        <v>2</v>
      </c>
      <c r="BX10">
        <v>5</v>
      </c>
      <c r="BY10">
        <v>6</v>
      </c>
      <c r="BZ10">
        <v>6</v>
      </c>
      <c r="CA10">
        <v>3</v>
      </c>
      <c r="CB10">
        <v>1</v>
      </c>
      <c r="CC10">
        <v>2</v>
      </c>
      <c r="CD10">
        <v>5</v>
      </c>
      <c r="CE10">
        <v>2</v>
      </c>
      <c r="CF10">
        <v>0.1</v>
      </c>
      <c r="CG10">
        <v>5</v>
      </c>
      <c r="CH10">
        <v>0.1</v>
      </c>
    </row>
    <row r="11" spans="1:92" x14ac:dyDescent="0.2">
      <c r="A11" t="s">
        <v>72</v>
      </c>
      <c r="B11" s="11">
        <f>SUM(E11:CN11)</f>
        <v>38.500000000000007</v>
      </c>
      <c r="C11" s="14">
        <f>AVERAGE(E11:CN11)</f>
        <v>2.9615384615384621</v>
      </c>
      <c r="D11" s="15">
        <f>COUNT(E11:CN11)</f>
        <v>13</v>
      </c>
      <c r="BV11">
        <v>6</v>
      </c>
      <c r="BW11">
        <v>0.1</v>
      </c>
      <c r="BX11">
        <v>6</v>
      </c>
      <c r="BY11">
        <v>6</v>
      </c>
      <c r="BZ11">
        <v>6</v>
      </c>
      <c r="CA11">
        <v>3</v>
      </c>
      <c r="CB11">
        <v>0.1</v>
      </c>
      <c r="CC11">
        <v>3</v>
      </c>
      <c r="CD11">
        <v>5</v>
      </c>
      <c r="CE11">
        <v>0.1</v>
      </c>
      <c r="CF11">
        <v>0.1</v>
      </c>
      <c r="CG11">
        <v>3</v>
      </c>
      <c r="CH11">
        <v>0.1</v>
      </c>
    </row>
    <row r="12" spans="1:92" x14ac:dyDescent="0.2">
      <c r="A12" t="s">
        <v>37</v>
      </c>
      <c r="B12" s="11">
        <f>SUM(E12:CN12)</f>
        <v>37.200000000000003</v>
      </c>
      <c r="C12" s="14">
        <f>AVERAGE(E12:CN12)</f>
        <v>3.3818181818181823</v>
      </c>
      <c r="D12" s="15">
        <f>COUNT(E12:CN12)</f>
        <v>11</v>
      </c>
      <c r="E12" s="1">
        <v>0.1</v>
      </c>
      <c r="F12" s="1">
        <v>0.1</v>
      </c>
      <c r="G12" s="1">
        <v>6</v>
      </c>
      <c r="H12" s="1">
        <v>3</v>
      </c>
      <c r="I12" s="1">
        <v>2</v>
      </c>
      <c r="J12" s="1">
        <v>6</v>
      </c>
      <c r="K12" s="1"/>
      <c r="L12" s="1"/>
      <c r="M12" s="1"/>
      <c r="N12" s="1"/>
      <c r="O12" s="1">
        <v>3</v>
      </c>
      <c r="P12" s="1">
        <v>6</v>
      </c>
      <c r="Q12" s="1">
        <v>6</v>
      </c>
      <c r="R12" s="1">
        <v>3</v>
      </c>
      <c r="S12" s="1">
        <v>2</v>
      </c>
    </row>
    <row r="13" spans="1:92" x14ac:dyDescent="0.2">
      <c r="A13" t="s">
        <v>38</v>
      </c>
      <c r="B13" s="11">
        <f>SUM(E13:CN13)</f>
        <v>36.200000000000003</v>
      </c>
      <c r="C13" s="14">
        <f>AVERAGE(E13:CN13)</f>
        <v>3.290909090909091</v>
      </c>
      <c r="D13" s="15">
        <f>COUNT(E13:CN13)</f>
        <v>11</v>
      </c>
      <c r="E13" s="1">
        <v>0.1</v>
      </c>
      <c r="F13" s="1">
        <v>1</v>
      </c>
      <c r="G13" s="1">
        <v>6</v>
      </c>
      <c r="H13" s="1">
        <v>6</v>
      </c>
      <c r="I13" s="1">
        <v>2</v>
      </c>
      <c r="J13" s="1">
        <v>6</v>
      </c>
      <c r="K13" s="1">
        <v>3</v>
      </c>
      <c r="L13" s="1">
        <v>6</v>
      </c>
      <c r="M13" s="1"/>
      <c r="N13" s="1"/>
      <c r="O13" s="1">
        <v>3</v>
      </c>
      <c r="P13" s="1"/>
      <c r="Q13" s="1"/>
      <c r="R13" s="1">
        <v>3</v>
      </c>
      <c r="S13" s="1">
        <v>0.1</v>
      </c>
    </row>
    <row r="14" spans="1:92" x14ac:dyDescent="0.2">
      <c r="A14" t="s">
        <v>66</v>
      </c>
      <c r="B14" s="11">
        <f>SUM(E14:CN14)</f>
        <v>33.1</v>
      </c>
      <c r="C14" s="14">
        <f>AVERAGE(E14:CN14)</f>
        <v>3.0090909090909093</v>
      </c>
      <c r="D14" s="15">
        <f>COUNT(E14:CN14)</f>
        <v>11</v>
      </c>
      <c r="BQ14">
        <v>3</v>
      </c>
      <c r="BR14">
        <v>5</v>
      </c>
      <c r="BS14">
        <v>4</v>
      </c>
      <c r="BT14">
        <v>4</v>
      </c>
      <c r="BU14">
        <v>3</v>
      </c>
      <c r="CI14">
        <v>1</v>
      </c>
      <c r="CJ14">
        <v>2</v>
      </c>
      <c r="CK14">
        <v>5</v>
      </c>
      <c r="CL14">
        <v>3</v>
      </c>
      <c r="CM14">
        <v>0.1</v>
      </c>
      <c r="CN14">
        <v>3</v>
      </c>
    </row>
    <row r="15" spans="1:92" x14ac:dyDescent="0.2">
      <c r="A15" t="s">
        <v>71</v>
      </c>
      <c r="B15" s="11">
        <f>SUM(E15:CN15)</f>
        <v>32.1</v>
      </c>
      <c r="C15" s="14">
        <f>AVERAGE(E15:CN15)</f>
        <v>4.0125000000000002</v>
      </c>
      <c r="D15" s="15">
        <f>COUNT(E15:CN15)</f>
        <v>8</v>
      </c>
      <c r="BV15">
        <v>3</v>
      </c>
      <c r="BW15">
        <v>3</v>
      </c>
      <c r="BY15">
        <v>6</v>
      </c>
      <c r="CA15">
        <v>6</v>
      </c>
      <c r="CB15">
        <v>0.1</v>
      </c>
      <c r="CD15">
        <v>5</v>
      </c>
      <c r="CE15">
        <v>6</v>
      </c>
      <c r="CG15">
        <v>3</v>
      </c>
    </row>
    <row r="16" spans="1:92" x14ac:dyDescent="0.2">
      <c r="A16" t="s">
        <v>65</v>
      </c>
      <c r="B16" s="11">
        <f>SUM(E16:CN16)</f>
        <v>32.1</v>
      </c>
      <c r="C16" s="14">
        <f>AVERAGE(E16:CN16)</f>
        <v>2.9181818181818184</v>
      </c>
      <c r="D16" s="15">
        <f>COUNT(E16:CN16)</f>
        <v>11</v>
      </c>
      <c r="BQ16">
        <v>2</v>
      </c>
      <c r="BR16">
        <v>6</v>
      </c>
      <c r="BS16">
        <v>1</v>
      </c>
      <c r="BT16">
        <v>4</v>
      </c>
      <c r="BU16">
        <v>3</v>
      </c>
      <c r="CI16">
        <v>3</v>
      </c>
      <c r="CJ16">
        <v>1</v>
      </c>
      <c r="CK16">
        <v>6</v>
      </c>
      <c r="CL16">
        <v>2</v>
      </c>
      <c r="CM16">
        <v>0.1</v>
      </c>
      <c r="CN16">
        <v>4</v>
      </c>
    </row>
    <row r="17" spans="1:92" x14ac:dyDescent="0.2">
      <c r="A17" t="s">
        <v>43</v>
      </c>
      <c r="B17" s="11">
        <f>SUM(E17:CN17)</f>
        <v>30</v>
      </c>
      <c r="C17" s="14">
        <f>AVERAGE(E17:CN17)</f>
        <v>5</v>
      </c>
      <c r="D17" s="15">
        <f>COUNT(E17:CN17)</f>
        <v>6</v>
      </c>
      <c r="T17">
        <v>3</v>
      </c>
      <c r="AU17">
        <v>6</v>
      </c>
      <c r="AV17">
        <v>6</v>
      </c>
      <c r="AW17">
        <v>5</v>
      </c>
      <c r="AX17">
        <v>4</v>
      </c>
      <c r="AY17">
        <v>6</v>
      </c>
    </row>
    <row r="18" spans="1:92" x14ac:dyDescent="0.2">
      <c r="A18" t="s">
        <v>57</v>
      </c>
      <c r="B18" s="11">
        <f>SUM(E18:CN18)</f>
        <v>25.5</v>
      </c>
      <c r="C18" s="14">
        <f>AVERAGE(E18:CN18)</f>
        <v>2.125</v>
      </c>
      <c r="D18" s="15">
        <f>COUNT(E18:CN18)</f>
        <v>12</v>
      </c>
      <c r="BB18">
        <v>6</v>
      </c>
      <c r="BC18">
        <v>0.1</v>
      </c>
      <c r="BD18">
        <v>3</v>
      </c>
      <c r="BE18">
        <v>0.1</v>
      </c>
      <c r="BF18">
        <v>5</v>
      </c>
      <c r="BG18">
        <v>0.1</v>
      </c>
      <c r="BH18">
        <v>5</v>
      </c>
      <c r="BI18">
        <v>0.1</v>
      </c>
      <c r="BR18">
        <v>3</v>
      </c>
      <c r="BS18">
        <v>0.1</v>
      </c>
      <c r="BT18">
        <v>1</v>
      </c>
      <c r="BU18">
        <v>2</v>
      </c>
    </row>
    <row r="19" spans="1:92" x14ac:dyDescent="0.2">
      <c r="A19" t="s">
        <v>48</v>
      </c>
      <c r="B19" s="11">
        <f>SUM(E19:CN19)</f>
        <v>24.200000000000003</v>
      </c>
      <c r="C19" s="14">
        <f>AVERAGE(E19:CN19)</f>
        <v>2.4200000000000004</v>
      </c>
      <c r="D19" s="15">
        <f>COUNT(E19:CN19)</f>
        <v>10</v>
      </c>
      <c r="Y19">
        <v>6</v>
      </c>
      <c r="Z19">
        <v>1</v>
      </c>
      <c r="AA19">
        <v>1</v>
      </c>
      <c r="AB19">
        <v>2</v>
      </c>
      <c r="AE19">
        <v>0.1</v>
      </c>
      <c r="AF19">
        <v>3</v>
      </c>
      <c r="AG19">
        <v>5</v>
      </c>
      <c r="AH19">
        <v>0.1</v>
      </c>
      <c r="AI19">
        <v>2</v>
      </c>
      <c r="AJ19">
        <v>4</v>
      </c>
    </row>
    <row r="20" spans="1:92" x14ac:dyDescent="0.2">
      <c r="A20" t="s">
        <v>47</v>
      </c>
      <c r="B20" s="11">
        <f>SUM(E20:CN20)</f>
        <v>23.70000000000001</v>
      </c>
      <c r="C20" s="14">
        <f>AVERAGE(E20:CN20)</f>
        <v>1.9750000000000008</v>
      </c>
      <c r="D20" s="15">
        <f>COUNT(E20:CN20)</f>
        <v>12</v>
      </c>
      <c r="Y20">
        <v>6</v>
      </c>
      <c r="Z20">
        <v>2</v>
      </c>
      <c r="AA20">
        <v>3</v>
      </c>
      <c r="AB20">
        <v>6</v>
      </c>
      <c r="AC20">
        <v>0.1</v>
      </c>
      <c r="AD20">
        <v>0.1</v>
      </c>
      <c r="AE20">
        <v>0.1</v>
      </c>
      <c r="AF20">
        <v>0.1</v>
      </c>
      <c r="AG20">
        <v>6</v>
      </c>
      <c r="AH20">
        <v>0.1</v>
      </c>
      <c r="AI20">
        <v>0.1</v>
      </c>
      <c r="AJ20">
        <v>0.1</v>
      </c>
    </row>
    <row r="21" spans="1:92" x14ac:dyDescent="0.2">
      <c r="A21" t="s">
        <v>52</v>
      </c>
      <c r="B21" s="11">
        <f>SUM(E21:CN21)</f>
        <v>21.200000000000003</v>
      </c>
      <c r="C21" s="14">
        <f>AVERAGE(E21:CN21)</f>
        <v>2.6500000000000004</v>
      </c>
      <c r="D21" s="15">
        <f>COUNT(E21:CN21)</f>
        <v>8</v>
      </c>
      <c r="AK21">
        <v>0.1</v>
      </c>
      <c r="AL21">
        <v>3</v>
      </c>
      <c r="AM21">
        <v>2</v>
      </c>
      <c r="AN21">
        <v>1</v>
      </c>
      <c r="AQ21">
        <v>5</v>
      </c>
      <c r="AR21">
        <v>4</v>
      </c>
      <c r="AS21">
        <v>6</v>
      </c>
      <c r="AT21">
        <v>0.1</v>
      </c>
    </row>
    <row r="22" spans="1:92" x14ac:dyDescent="0.2">
      <c r="A22" t="s">
        <v>51</v>
      </c>
      <c r="B22" s="11">
        <f>SUM(E22:CN22)</f>
        <v>20.3</v>
      </c>
      <c r="C22" s="14">
        <f>AVERAGE(E22:CN22)</f>
        <v>2.0300000000000002</v>
      </c>
      <c r="D22" s="15">
        <f>COUNT(E22:CN22)</f>
        <v>10</v>
      </c>
      <c r="AK22">
        <v>1</v>
      </c>
      <c r="AL22">
        <v>3</v>
      </c>
      <c r="AM22">
        <v>0.1</v>
      </c>
      <c r="AN22">
        <v>1</v>
      </c>
      <c r="AO22">
        <v>0.1</v>
      </c>
      <c r="AP22">
        <v>2</v>
      </c>
      <c r="AQ22">
        <v>5</v>
      </c>
      <c r="AR22">
        <v>2</v>
      </c>
      <c r="AS22">
        <v>6</v>
      </c>
      <c r="AT22">
        <v>0.1</v>
      </c>
    </row>
    <row r="23" spans="1:92" x14ac:dyDescent="0.2">
      <c r="A23" t="s">
        <v>50</v>
      </c>
      <c r="B23" s="11">
        <f>SUM(E23:CN23)</f>
        <v>18.7</v>
      </c>
      <c r="C23" s="14">
        <f>AVERAGE(E23:CN23)</f>
        <v>1.3357142857142856</v>
      </c>
      <c r="D23" s="15">
        <f>COUNT(E23:CN23)</f>
        <v>14</v>
      </c>
      <c r="AC23">
        <v>3</v>
      </c>
      <c r="AD23">
        <v>1</v>
      </c>
      <c r="AG23">
        <v>2</v>
      </c>
      <c r="AH23">
        <v>0.1</v>
      </c>
      <c r="AK23">
        <v>0.1</v>
      </c>
      <c r="AL23">
        <v>0.1</v>
      </c>
      <c r="AM23">
        <v>0.1</v>
      </c>
      <c r="AN23">
        <v>0.1</v>
      </c>
      <c r="AO23">
        <v>2</v>
      </c>
      <c r="AP23">
        <v>4</v>
      </c>
      <c r="AQ23">
        <v>3</v>
      </c>
      <c r="AR23">
        <v>0.1</v>
      </c>
      <c r="AS23">
        <v>3</v>
      </c>
      <c r="AT23">
        <v>0.1</v>
      </c>
    </row>
    <row r="24" spans="1:92" x14ac:dyDescent="0.2">
      <c r="A24" t="s">
        <v>53</v>
      </c>
      <c r="B24" s="11">
        <f>SUM(E24:CN24)</f>
        <v>16.5</v>
      </c>
      <c r="C24" s="14">
        <f>AVERAGE(E24:CN24)</f>
        <v>1.65</v>
      </c>
      <c r="D24" s="15">
        <f>COUNT(E24:CN24)</f>
        <v>10</v>
      </c>
      <c r="AK24">
        <v>0.1</v>
      </c>
      <c r="AL24">
        <v>0.1</v>
      </c>
      <c r="AM24">
        <v>0.1</v>
      </c>
      <c r="AN24">
        <v>1</v>
      </c>
      <c r="AO24">
        <v>2</v>
      </c>
      <c r="AP24">
        <v>1</v>
      </c>
      <c r="AQ24">
        <v>6</v>
      </c>
      <c r="AR24">
        <v>0.1</v>
      </c>
      <c r="AS24">
        <v>6</v>
      </c>
      <c r="AT24">
        <v>0.1</v>
      </c>
    </row>
    <row r="25" spans="1:92" x14ac:dyDescent="0.2">
      <c r="A25" t="s">
        <v>73</v>
      </c>
      <c r="B25" s="11">
        <f>SUM(E25:CN25)</f>
        <v>16.100000000000001</v>
      </c>
      <c r="C25" s="14">
        <f>AVERAGE(E25:CN25)</f>
        <v>3.22</v>
      </c>
      <c r="D25" s="15">
        <f>COUNT(E25:CN25)</f>
        <v>5</v>
      </c>
      <c r="BX25">
        <v>6</v>
      </c>
      <c r="BZ25">
        <v>3</v>
      </c>
      <c r="CC25">
        <v>5</v>
      </c>
      <c r="CF25">
        <v>2</v>
      </c>
      <c r="CH25">
        <v>0.1</v>
      </c>
    </row>
    <row r="26" spans="1:92" x14ac:dyDescent="0.2">
      <c r="A26" t="s">
        <v>46</v>
      </c>
      <c r="B26" s="11">
        <f>SUM(E26:CN26)</f>
        <v>14.599999999999998</v>
      </c>
      <c r="C26" s="14">
        <f>AVERAGE(E26:CN26)</f>
        <v>1.2166666666666666</v>
      </c>
      <c r="D26" s="15">
        <f>COUNT(E26:CN26)</f>
        <v>12</v>
      </c>
      <c r="Y26">
        <v>0.1</v>
      </c>
      <c r="Z26">
        <v>1</v>
      </c>
      <c r="AA26">
        <v>0.1</v>
      </c>
      <c r="AB26">
        <v>3</v>
      </c>
      <c r="AC26">
        <v>4</v>
      </c>
      <c r="AD26">
        <v>2</v>
      </c>
      <c r="AE26">
        <v>0.1</v>
      </c>
      <c r="AF26">
        <v>2</v>
      </c>
      <c r="AI26">
        <v>2</v>
      </c>
      <c r="AJ26">
        <v>0.1</v>
      </c>
      <c r="AO26">
        <v>0.1</v>
      </c>
      <c r="AP26">
        <v>0.1</v>
      </c>
    </row>
    <row r="27" spans="1:92" x14ac:dyDescent="0.2">
      <c r="A27" t="s">
        <v>68</v>
      </c>
      <c r="B27" s="11">
        <f>SUM(E27:CN27)</f>
        <v>13.1</v>
      </c>
      <c r="C27" s="14">
        <f>AVERAGE(E27:CN27)</f>
        <v>1.8714285714285714</v>
      </c>
      <c r="D27" s="15">
        <f>COUNT(E27:CN27)</f>
        <v>7</v>
      </c>
      <c r="BQ27">
        <v>2</v>
      </c>
      <c r="CI27">
        <v>0.1</v>
      </c>
      <c r="CJ27">
        <v>3</v>
      </c>
      <c r="CK27">
        <v>1</v>
      </c>
      <c r="CL27">
        <v>2</v>
      </c>
      <c r="CM27">
        <v>2</v>
      </c>
      <c r="CN27">
        <v>3</v>
      </c>
    </row>
    <row r="28" spans="1:92" x14ac:dyDescent="0.2">
      <c r="A28" t="s">
        <v>55</v>
      </c>
      <c r="B28" s="11">
        <f>SUM(E28:CN28)</f>
        <v>12.299999999999999</v>
      </c>
      <c r="C28" s="14">
        <f>AVERAGE(E28:CN28)</f>
        <v>2.0499999999999998</v>
      </c>
      <c r="D28" s="15">
        <f>COUNT(E28:CN28)</f>
        <v>6</v>
      </c>
      <c r="BB28">
        <v>5</v>
      </c>
      <c r="BC28">
        <v>1</v>
      </c>
      <c r="BD28">
        <v>6</v>
      </c>
      <c r="BE28">
        <v>0.1</v>
      </c>
      <c r="BH28">
        <v>0.1</v>
      </c>
      <c r="BI28">
        <v>0.1</v>
      </c>
    </row>
    <row r="29" spans="1:92" x14ac:dyDescent="0.2">
      <c r="A29" t="s">
        <v>39</v>
      </c>
      <c r="B29" s="11">
        <f>SUM(E29:CN29)</f>
        <v>12</v>
      </c>
      <c r="C29" s="12">
        <f>AVERAGE(E29:CN29)</f>
        <v>6</v>
      </c>
      <c r="D29" s="15">
        <f>COUNT(E29:CN29)</f>
        <v>2</v>
      </c>
      <c r="E29" s="1"/>
      <c r="F29" s="1"/>
      <c r="G29" s="1"/>
      <c r="H29" s="1"/>
      <c r="I29" s="1"/>
      <c r="J29" s="1"/>
      <c r="K29" s="1"/>
      <c r="L29" s="1"/>
      <c r="M29" s="1">
        <v>6</v>
      </c>
      <c r="N29" s="1">
        <v>6</v>
      </c>
      <c r="O29" s="1"/>
      <c r="P29" s="1"/>
      <c r="Q29" s="1"/>
      <c r="R29" s="1"/>
      <c r="S29" s="1"/>
    </row>
    <row r="30" spans="1:92" x14ac:dyDescent="0.2">
      <c r="A30" t="s">
        <v>56</v>
      </c>
      <c r="B30" s="11">
        <f>SUM(E30:CN30)</f>
        <v>10.299999999999999</v>
      </c>
      <c r="C30" s="14">
        <f>AVERAGE(E30:CN30)</f>
        <v>1.7166666666666666</v>
      </c>
      <c r="D30" s="15">
        <f>COUNT(E30:CN30)</f>
        <v>6</v>
      </c>
      <c r="BB30">
        <v>6</v>
      </c>
      <c r="BC30">
        <v>0.1</v>
      </c>
      <c r="BF30">
        <v>2</v>
      </c>
      <c r="BG30">
        <v>0.1</v>
      </c>
      <c r="BH30">
        <v>2</v>
      </c>
      <c r="BI30">
        <v>0.1</v>
      </c>
    </row>
    <row r="31" spans="1:92" x14ac:dyDescent="0.2">
      <c r="A31" t="s">
        <v>44</v>
      </c>
      <c r="B31" s="11">
        <f>SUM(E31:CN31)</f>
        <v>9.6999999999999993</v>
      </c>
      <c r="C31" s="14">
        <f>AVERAGE(E31:CN31)</f>
        <v>0.97</v>
      </c>
      <c r="D31" s="15">
        <f>COUNT(E31:CN31)</f>
        <v>10</v>
      </c>
      <c r="U31">
        <v>0.1</v>
      </c>
      <c r="V31">
        <v>1</v>
      </c>
      <c r="W31">
        <v>0.1</v>
      </c>
      <c r="X31">
        <v>0.1</v>
      </c>
      <c r="BB31">
        <v>5</v>
      </c>
      <c r="BC31">
        <v>0.1</v>
      </c>
      <c r="BF31">
        <v>3</v>
      </c>
      <c r="BG31">
        <v>0.1</v>
      </c>
      <c r="BH31">
        <v>0.1</v>
      </c>
      <c r="BI31">
        <v>0.1</v>
      </c>
    </row>
    <row r="32" spans="1:92" x14ac:dyDescent="0.2">
      <c r="A32" t="s">
        <v>45</v>
      </c>
      <c r="B32" s="11">
        <f>SUM(E32:CN32)</f>
        <v>9.6999999999999975</v>
      </c>
      <c r="C32" s="14">
        <f>AVERAGE(E32:CN32)</f>
        <v>0.96999999999999975</v>
      </c>
      <c r="D32" s="15">
        <f>COUNT(E32:CN32)</f>
        <v>10</v>
      </c>
      <c r="Y32">
        <v>0.1</v>
      </c>
      <c r="Z32">
        <v>2</v>
      </c>
      <c r="AA32">
        <v>4</v>
      </c>
      <c r="AB32">
        <v>0.1</v>
      </c>
      <c r="AC32">
        <v>0.1</v>
      </c>
      <c r="AD32">
        <v>0.1</v>
      </c>
      <c r="AE32">
        <v>0.1</v>
      </c>
      <c r="AF32">
        <v>0.1</v>
      </c>
      <c r="AG32">
        <v>3</v>
      </c>
      <c r="AH32">
        <v>0.1</v>
      </c>
    </row>
    <row r="33" spans="1:68" x14ac:dyDescent="0.2">
      <c r="A33" t="s">
        <v>61</v>
      </c>
      <c r="B33" s="11">
        <f>SUM(E33:CN33)</f>
        <v>7.4999999999999982</v>
      </c>
      <c r="C33" s="14">
        <f>AVERAGE(E33:CN33)</f>
        <v>0.93749999999999978</v>
      </c>
      <c r="D33" s="15">
        <f>COUNT(E33:CN33)</f>
        <v>8</v>
      </c>
      <c r="BB33">
        <v>1</v>
      </c>
      <c r="BJ33">
        <v>0.1</v>
      </c>
      <c r="BK33">
        <v>5</v>
      </c>
      <c r="BL33">
        <v>1</v>
      </c>
      <c r="BM33">
        <v>0.1</v>
      </c>
      <c r="BN33">
        <v>0.1</v>
      </c>
      <c r="BO33">
        <v>0.1</v>
      </c>
      <c r="BP33">
        <v>0.1</v>
      </c>
    </row>
    <row r="34" spans="1:68" x14ac:dyDescent="0.2">
      <c r="A34" t="s">
        <v>59</v>
      </c>
      <c r="B34" s="11">
        <f>SUM(E34:CN34)</f>
        <v>5.4999999999999991</v>
      </c>
      <c r="C34" s="14">
        <f>AVERAGE(E34:CN34)</f>
        <v>0.91666666666666652</v>
      </c>
      <c r="D34" s="15">
        <f>COUNT(E34:CN34)</f>
        <v>6</v>
      </c>
      <c r="BD34">
        <v>0.1</v>
      </c>
      <c r="BE34">
        <v>0.1</v>
      </c>
      <c r="BF34">
        <v>5</v>
      </c>
      <c r="BG34">
        <v>0.1</v>
      </c>
      <c r="BO34">
        <v>0.1</v>
      </c>
      <c r="BP34">
        <v>0.1</v>
      </c>
    </row>
    <row r="35" spans="1:68" x14ac:dyDescent="0.2">
      <c r="A35" t="s">
        <v>62</v>
      </c>
      <c r="B35" s="11">
        <f>SUM(E35:CN35)</f>
        <v>4.3999999999999995</v>
      </c>
      <c r="C35" s="14">
        <f>AVERAGE(E35:CN35)</f>
        <v>0.73333333333333328</v>
      </c>
      <c r="D35" s="15">
        <f>COUNT(E35:CN35)</f>
        <v>6</v>
      </c>
      <c r="BB35">
        <v>0.1</v>
      </c>
      <c r="BJ35">
        <v>0.1</v>
      </c>
      <c r="BK35">
        <v>3</v>
      </c>
      <c r="BL35">
        <v>1</v>
      </c>
      <c r="BM35">
        <v>0.1</v>
      </c>
      <c r="BN35">
        <v>0.1</v>
      </c>
    </row>
    <row r="36" spans="1:68" x14ac:dyDescent="0.2">
      <c r="A36" t="s">
        <v>54</v>
      </c>
      <c r="B36" s="11">
        <f>SUM(E36:CN36)</f>
        <v>4</v>
      </c>
      <c r="C36" s="14">
        <f>AVERAGE(E36:CN36)</f>
        <v>2</v>
      </c>
      <c r="D36" s="15">
        <f>COUNT(E36:CN36)</f>
        <v>2</v>
      </c>
      <c r="AZ36">
        <v>1</v>
      </c>
      <c r="BA36">
        <v>3</v>
      </c>
    </row>
    <row r="37" spans="1:68" x14ac:dyDescent="0.2">
      <c r="A37" t="s">
        <v>60</v>
      </c>
      <c r="B37" s="11">
        <f>SUM(E37:CN37)</f>
        <v>3.6000000000000005</v>
      </c>
      <c r="C37" s="14">
        <f>AVERAGE(E37:CN37)</f>
        <v>0.45000000000000007</v>
      </c>
      <c r="D37" s="15">
        <f>COUNT(E37:CN37)</f>
        <v>8</v>
      </c>
      <c r="BB37">
        <v>1</v>
      </c>
      <c r="BJ37">
        <v>0.1</v>
      </c>
      <c r="BK37">
        <v>2</v>
      </c>
      <c r="BL37">
        <v>0.1</v>
      </c>
      <c r="BM37">
        <v>0.1</v>
      </c>
      <c r="BN37">
        <v>0.1</v>
      </c>
      <c r="BO37">
        <v>0.1</v>
      </c>
      <c r="BP37">
        <v>0.1</v>
      </c>
    </row>
    <row r="38" spans="1:68" x14ac:dyDescent="0.2">
      <c r="A38" t="s">
        <v>64</v>
      </c>
      <c r="B38" s="11">
        <f>SUM(E38:CN38)</f>
        <v>1.3000000000000003</v>
      </c>
      <c r="C38" s="14">
        <f>AVERAGE(E38:CN38)</f>
        <v>0.32500000000000007</v>
      </c>
      <c r="D38" s="15">
        <f>COUNT(E38:CN38)</f>
        <v>4</v>
      </c>
      <c r="BK38">
        <v>0.1</v>
      </c>
      <c r="BL38">
        <v>1</v>
      </c>
      <c r="BO38">
        <v>0.1</v>
      </c>
      <c r="BP38">
        <v>0.1</v>
      </c>
    </row>
    <row r="39" spans="1:68" x14ac:dyDescent="0.2">
      <c r="A39" t="s">
        <v>58</v>
      </c>
      <c r="B39" s="11">
        <f>SUM(E39:CN39)</f>
        <v>1.1000000000000001</v>
      </c>
      <c r="C39" s="14">
        <f>AVERAGE(E39:CN39)</f>
        <v>0.55000000000000004</v>
      </c>
      <c r="D39" s="15">
        <f>COUNT(E39:CN39)</f>
        <v>2</v>
      </c>
      <c r="BD39">
        <v>1</v>
      </c>
      <c r="BE39">
        <v>0.1</v>
      </c>
    </row>
    <row r="40" spans="1:68" x14ac:dyDescent="0.2">
      <c r="A40" t="s">
        <v>63</v>
      </c>
      <c r="B40" s="11">
        <f>SUM(E40:CN40)</f>
        <v>0.4</v>
      </c>
      <c r="C40" s="14">
        <f>AVERAGE(E40:CN40)</f>
        <v>0.1</v>
      </c>
      <c r="D40" s="15">
        <f>COUNT(E40:CN40)</f>
        <v>4</v>
      </c>
      <c r="BB40">
        <v>0.1</v>
      </c>
      <c r="BJ40">
        <v>0.1</v>
      </c>
      <c r="BM40">
        <v>0.1</v>
      </c>
      <c r="BN40">
        <v>0.1</v>
      </c>
    </row>
    <row r="41" spans="1:68" x14ac:dyDescent="0.2">
      <c r="A41" t="s">
        <v>49</v>
      </c>
      <c r="B41" s="11">
        <f>SUM(E41:CN41)</f>
        <v>0.2</v>
      </c>
      <c r="C41" s="14">
        <f>AVERAGE(E41:CN41)</f>
        <v>0.1</v>
      </c>
      <c r="D41" s="15">
        <f>COUNT(E41:CN41)</f>
        <v>2</v>
      </c>
      <c r="AA41">
        <v>0.1</v>
      </c>
      <c r="AB41">
        <v>0.1</v>
      </c>
    </row>
  </sheetData>
  <sortState ref="A2:CN41">
    <sortCondition descending="1" ref="B2:B41"/>
    <sortCondition descending="1" ref="C2:C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112"/>
  <sheetViews>
    <sheetView workbookViewId="0">
      <selection activeCell="B9" sqref="B9"/>
    </sheetView>
  </sheetViews>
  <sheetFormatPr defaultRowHeight="12.75" x14ac:dyDescent="0.2"/>
  <cols>
    <col min="2" max="2" width="19.125" bestFit="1" customWidth="1"/>
    <col min="3" max="3" width="5.125" style="4" bestFit="1" customWidth="1"/>
    <col min="4" max="4" width="8.125" style="4" bestFit="1" customWidth="1"/>
    <col min="5" max="5" width="11.375" style="4" customWidth="1"/>
    <col min="6" max="16" width="6.875" style="1" customWidth="1"/>
    <col min="17" max="24" width="9" style="1" customWidth="1"/>
    <col min="25" max="89" width="9" customWidth="1"/>
    <col min="96" max="96" width="12.125" bestFit="1" customWidth="1"/>
    <col min="97" max="98" width="9" style="4"/>
  </cols>
  <sheetData>
    <row r="1" spans="2:98" x14ac:dyDescent="0.2">
      <c r="B1" t="s">
        <v>1</v>
      </c>
      <c r="F1" s="1" t="s">
        <v>0</v>
      </c>
    </row>
    <row r="2" spans="2:98" ht="25.5" x14ac:dyDescent="0.2">
      <c r="C2" s="4" t="str">
        <f t="shared" ref="C2:C33" si="0">CS2</f>
        <v>Total</v>
      </c>
      <c r="D2" s="4" t="str">
        <f t="shared" ref="D2:D33" si="1">CT2</f>
        <v>Totalsnit</v>
      </c>
      <c r="E2" s="10" t="s">
        <v>135</v>
      </c>
      <c r="F2" s="1">
        <v>247299</v>
      </c>
      <c r="G2" s="1">
        <v>247305</v>
      </c>
      <c r="H2" s="1">
        <v>247307</v>
      </c>
      <c r="I2" s="1">
        <v>247311</v>
      </c>
      <c r="J2" s="1">
        <v>247315</v>
      </c>
      <c r="K2" s="1">
        <v>247321</v>
      </c>
      <c r="L2" s="1">
        <v>247322</v>
      </c>
      <c r="M2" s="1">
        <v>276702</v>
      </c>
      <c r="N2" s="1">
        <v>276705</v>
      </c>
      <c r="O2" s="1">
        <v>276708</v>
      </c>
      <c r="P2" s="1">
        <v>276713</v>
      </c>
      <c r="Q2" s="1">
        <v>247757</v>
      </c>
      <c r="R2" s="1">
        <v>247759</v>
      </c>
      <c r="S2" s="1">
        <v>247761</v>
      </c>
      <c r="T2" s="1">
        <v>247764</v>
      </c>
      <c r="U2" s="1">
        <v>247769</v>
      </c>
      <c r="V2" s="1">
        <v>247771</v>
      </c>
      <c r="W2" s="1">
        <v>247775</v>
      </c>
      <c r="X2" s="1">
        <v>249871</v>
      </c>
      <c r="Y2" s="1">
        <v>259233</v>
      </c>
      <c r="Z2" s="1">
        <v>259237</v>
      </c>
      <c r="AA2" s="1">
        <v>259238</v>
      </c>
      <c r="AB2" s="1">
        <v>259246</v>
      </c>
      <c r="AC2" s="1">
        <v>259249</v>
      </c>
      <c r="AD2" s="1">
        <v>259250</v>
      </c>
      <c r="AE2" s="1">
        <v>259260</v>
      </c>
      <c r="AF2" s="1">
        <v>259262</v>
      </c>
      <c r="AG2" s="1">
        <v>259268</v>
      </c>
      <c r="AH2" s="1">
        <v>259270</v>
      </c>
      <c r="AI2" s="1">
        <v>257427</v>
      </c>
      <c r="AJ2" s="1">
        <v>257428</v>
      </c>
      <c r="AK2" s="1">
        <v>257432</v>
      </c>
      <c r="AL2" s="1">
        <v>257434</v>
      </c>
      <c r="AM2" s="1">
        <v>257440</v>
      </c>
      <c r="AN2" s="1">
        <v>257441</v>
      </c>
      <c r="AO2" s="1">
        <v>257444</v>
      </c>
      <c r="AP2" s="1">
        <v>257445</v>
      </c>
      <c r="AQ2" s="1">
        <v>257448</v>
      </c>
      <c r="AR2" s="1">
        <v>277464</v>
      </c>
      <c r="AS2" s="1">
        <v>277470</v>
      </c>
      <c r="AT2" s="1">
        <v>253294</v>
      </c>
      <c r="AU2" s="1">
        <v>253279</v>
      </c>
      <c r="AV2" s="1">
        <v>253282</v>
      </c>
      <c r="AW2" s="1">
        <v>253271</v>
      </c>
      <c r="AX2" s="1">
        <v>253303</v>
      </c>
      <c r="AY2" s="1" t="s">
        <v>130</v>
      </c>
      <c r="AZ2" s="1" t="s">
        <v>131</v>
      </c>
      <c r="BA2" s="1">
        <v>252461</v>
      </c>
      <c r="BB2" s="1">
        <v>252466</v>
      </c>
      <c r="BC2" s="1">
        <v>252470</v>
      </c>
      <c r="BD2" s="1">
        <v>252474</v>
      </c>
      <c r="BE2" s="1">
        <v>252476</v>
      </c>
      <c r="BF2" s="1">
        <v>252484</v>
      </c>
      <c r="BG2" s="1">
        <v>252486</v>
      </c>
      <c r="BH2" s="1">
        <v>252488</v>
      </c>
      <c r="BI2" s="1">
        <v>252492</v>
      </c>
      <c r="BJ2" s="1">
        <v>252494</v>
      </c>
      <c r="BK2" s="1">
        <v>252496</v>
      </c>
      <c r="BL2" s="1">
        <v>252499</v>
      </c>
      <c r="BM2" s="1">
        <v>252502</v>
      </c>
      <c r="BN2" s="1">
        <v>252506</v>
      </c>
      <c r="BO2" s="1">
        <v>252507</v>
      </c>
      <c r="BP2" s="1">
        <v>252510</v>
      </c>
      <c r="BQ2" s="1">
        <v>252514</v>
      </c>
      <c r="BR2" s="1">
        <v>252517</v>
      </c>
      <c r="BS2" s="1">
        <v>252519</v>
      </c>
      <c r="BT2" s="1">
        <v>252522</v>
      </c>
      <c r="BU2" s="1">
        <v>252527</v>
      </c>
      <c r="BV2" s="1">
        <v>252528</v>
      </c>
      <c r="BW2" s="1">
        <v>252532</v>
      </c>
      <c r="BX2" s="1">
        <v>254932</v>
      </c>
      <c r="BY2" s="1">
        <v>254936</v>
      </c>
      <c r="BZ2" s="1">
        <v>254903</v>
      </c>
      <c r="CA2" s="1">
        <v>254940</v>
      </c>
      <c r="CB2" s="1">
        <v>254947</v>
      </c>
      <c r="CC2" s="1">
        <v>254951</v>
      </c>
      <c r="CD2" s="1">
        <v>254919</v>
      </c>
      <c r="CE2" s="1">
        <v>252594</v>
      </c>
      <c r="CF2" s="1">
        <v>252598</v>
      </c>
      <c r="CG2" s="1">
        <v>252603</v>
      </c>
      <c r="CH2" s="1">
        <v>252607</v>
      </c>
      <c r="CI2" s="1">
        <v>252625</v>
      </c>
      <c r="CJ2" s="1">
        <v>252629</v>
      </c>
      <c r="CK2" s="1">
        <v>252632</v>
      </c>
      <c r="CL2" s="1">
        <v>252115</v>
      </c>
      <c r="CM2" s="1">
        <v>252123</v>
      </c>
      <c r="CN2" s="1">
        <v>252126</v>
      </c>
      <c r="CO2" s="1">
        <v>252129</v>
      </c>
      <c r="CP2" s="1">
        <v>252130</v>
      </c>
      <c r="CQ2" t="s">
        <v>130</v>
      </c>
      <c r="CR2" t="s">
        <v>131</v>
      </c>
      <c r="CS2" s="4" t="s">
        <v>132</v>
      </c>
      <c r="CT2" s="4" t="s">
        <v>133</v>
      </c>
    </row>
    <row r="3" spans="2:98" x14ac:dyDescent="0.2">
      <c r="B3" t="s">
        <v>99</v>
      </c>
      <c r="C3" s="7">
        <f>CS3</f>
        <v>81</v>
      </c>
      <c r="D3" s="6">
        <f>CT3</f>
        <v>4.9090909090909083</v>
      </c>
      <c r="E3" s="15">
        <f>COUNT(F3:CP3)</f>
        <v>11</v>
      </c>
      <c r="BF3">
        <v>6</v>
      </c>
      <c r="BN3">
        <v>7</v>
      </c>
      <c r="BO3">
        <v>9</v>
      </c>
      <c r="BP3">
        <v>8</v>
      </c>
      <c r="BQ3">
        <v>8</v>
      </c>
      <c r="BR3">
        <v>5</v>
      </c>
      <c r="BS3">
        <v>8</v>
      </c>
      <c r="BT3">
        <v>7</v>
      </c>
      <c r="BU3">
        <v>9</v>
      </c>
      <c r="BV3">
        <v>9</v>
      </c>
      <c r="BW3">
        <v>5</v>
      </c>
      <c r="CQ3" s="3">
        <f>SUM(BA3:CP3)</f>
        <v>81</v>
      </c>
      <c r="CR3" s="2">
        <f>AVERAGE(BA3:CP3)*(2/3)</f>
        <v>4.9090909090909083</v>
      </c>
      <c r="CS3" s="5">
        <f>CQ3+AY3</f>
        <v>81</v>
      </c>
      <c r="CT3" s="6">
        <f>AVERAGE(CR3,AZ3)</f>
        <v>4.9090909090909083</v>
      </c>
    </row>
    <row r="4" spans="2:98" x14ac:dyDescent="0.2">
      <c r="B4" t="s">
        <v>105</v>
      </c>
      <c r="C4" s="5">
        <f>CS4</f>
        <v>74</v>
      </c>
      <c r="D4" s="6">
        <f>CT4</f>
        <v>5.481481481481481</v>
      </c>
      <c r="E4" s="15">
        <f>COUNT(F4:CP4)</f>
        <v>9</v>
      </c>
      <c r="BN4">
        <v>6</v>
      </c>
      <c r="BO4">
        <v>9</v>
      </c>
      <c r="BP4">
        <v>9</v>
      </c>
      <c r="BQ4">
        <v>8</v>
      </c>
      <c r="BR4">
        <v>9</v>
      </c>
      <c r="BS4">
        <v>9</v>
      </c>
      <c r="BU4">
        <v>9</v>
      </c>
      <c r="BV4">
        <v>9</v>
      </c>
      <c r="BW4">
        <v>6</v>
      </c>
      <c r="CQ4" s="3">
        <f>SUM(BA4:CP4)</f>
        <v>74</v>
      </c>
      <c r="CR4" s="2">
        <f>AVERAGE(BA4:CP4)*(2/3)</f>
        <v>5.481481481481481</v>
      </c>
      <c r="CS4" s="5">
        <f>CQ4+AY4</f>
        <v>74</v>
      </c>
      <c r="CT4" s="6">
        <f>AVERAGE(CR4,AZ4)</f>
        <v>5.481481481481481</v>
      </c>
    </row>
    <row r="5" spans="2:98" x14ac:dyDescent="0.2">
      <c r="B5" t="s">
        <v>106</v>
      </c>
      <c r="C5" s="5">
        <f>CS5</f>
        <v>72</v>
      </c>
      <c r="D5" s="6">
        <f>CT5</f>
        <v>5.333333333333333</v>
      </c>
      <c r="E5" s="15">
        <f>COUNT(F5:CP5)</f>
        <v>9</v>
      </c>
      <c r="BN5">
        <v>6</v>
      </c>
      <c r="BP5">
        <v>9</v>
      </c>
      <c r="BQ5">
        <v>9</v>
      </c>
      <c r="BR5">
        <v>7</v>
      </c>
      <c r="BS5">
        <v>9</v>
      </c>
      <c r="BT5">
        <v>7</v>
      </c>
      <c r="BU5">
        <v>8</v>
      </c>
      <c r="BV5">
        <v>9</v>
      </c>
      <c r="BW5">
        <v>8</v>
      </c>
      <c r="CQ5" s="3">
        <f>SUM(BA5:CP5)</f>
        <v>72</v>
      </c>
      <c r="CR5" s="2">
        <f>AVERAGE(BA5:CP5)*(2/3)</f>
        <v>5.333333333333333</v>
      </c>
      <c r="CS5" s="5">
        <f>CQ5+AY5</f>
        <v>72</v>
      </c>
      <c r="CT5" s="6">
        <f>AVERAGE(CR5,AZ5)</f>
        <v>5.333333333333333</v>
      </c>
    </row>
    <row r="6" spans="2:98" x14ac:dyDescent="0.2">
      <c r="B6" t="s">
        <v>86</v>
      </c>
      <c r="C6" s="5">
        <f>CS6</f>
        <v>71</v>
      </c>
      <c r="D6" s="6">
        <f>CT6</f>
        <v>5.2592592592592595</v>
      </c>
      <c r="E6" s="15">
        <f>COUNT(F6:CP6)</f>
        <v>9</v>
      </c>
      <c r="BA6">
        <v>9</v>
      </c>
      <c r="BF6">
        <v>2</v>
      </c>
      <c r="BO6">
        <v>9</v>
      </c>
      <c r="BP6">
        <v>9</v>
      </c>
      <c r="BQ6">
        <v>9</v>
      </c>
      <c r="BR6">
        <v>8</v>
      </c>
      <c r="BS6">
        <v>9</v>
      </c>
      <c r="BT6">
        <v>9</v>
      </c>
      <c r="BW6">
        <v>7</v>
      </c>
      <c r="CQ6" s="3">
        <f>SUM(BA6:CP6)</f>
        <v>71</v>
      </c>
      <c r="CR6" s="2">
        <f>AVERAGE(BA6:CP6)*(2/3)</f>
        <v>5.2592592592592595</v>
      </c>
      <c r="CS6" s="5">
        <f>CQ6+AY6</f>
        <v>71</v>
      </c>
      <c r="CT6" s="6">
        <f>AVERAGE(CR6,AZ6)</f>
        <v>5.2592592592592595</v>
      </c>
    </row>
    <row r="7" spans="2:98" x14ac:dyDescent="0.2">
      <c r="B7" t="s">
        <v>110</v>
      </c>
      <c r="C7" s="5">
        <f>CS7</f>
        <v>66</v>
      </c>
      <c r="D7" s="6">
        <f>CT7</f>
        <v>4.8888888888888884</v>
      </c>
      <c r="E7" s="15">
        <f>COUNT(F7:CP7)</f>
        <v>9</v>
      </c>
      <c r="BO7">
        <v>8</v>
      </c>
      <c r="BP7">
        <v>8</v>
      </c>
      <c r="BQ7">
        <v>9</v>
      </c>
      <c r="BR7">
        <v>4</v>
      </c>
      <c r="BS7">
        <v>9</v>
      </c>
      <c r="BT7">
        <v>5</v>
      </c>
      <c r="BU7">
        <v>8</v>
      </c>
      <c r="BV7">
        <v>9</v>
      </c>
      <c r="BW7">
        <v>6</v>
      </c>
      <c r="CQ7" s="3">
        <f>SUM(BA7:CP7)</f>
        <v>66</v>
      </c>
      <c r="CR7" s="2">
        <f>AVERAGE(BA7:CP7)*(2/3)</f>
        <v>4.8888888888888884</v>
      </c>
      <c r="CS7" s="5">
        <f>CQ7+AY7</f>
        <v>66</v>
      </c>
      <c r="CT7" s="6">
        <f>AVERAGE(CR7,AZ7)</f>
        <v>4.8888888888888884</v>
      </c>
    </row>
    <row r="8" spans="2:98" x14ac:dyDescent="0.2">
      <c r="B8" t="s">
        <v>82</v>
      </c>
      <c r="C8" s="5">
        <f>CS8</f>
        <v>64</v>
      </c>
      <c r="D8" s="6">
        <f>CT8</f>
        <v>3.8787878787878789</v>
      </c>
      <c r="E8" s="15">
        <f>COUNT(F8:CP8)</f>
        <v>11</v>
      </c>
      <c r="BA8">
        <v>9</v>
      </c>
      <c r="BB8">
        <v>4</v>
      </c>
      <c r="BC8">
        <v>7</v>
      </c>
      <c r="BE8">
        <v>9</v>
      </c>
      <c r="CE8">
        <v>4</v>
      </c>
      <c r="CF8">
        <v>4</v>
      </c>
      <c r="CG8">
        <v>7</v>
      </c>
      <c r="CH8">
        <v>2</v>
      </c>
      <c r="CI8">
        <v>6</v>
      </c>
      <c r="CJ8">
        <v>6</v>
      </c>
      <c r="CK8">
        <v>6</v>
      </c>
      <c r="CQ8" s="3">
        <f>SUM(BA8:CP8)</f>
        <v>64</v>
      </c>
      <c r="CR8" s="2">
        <f>AVERAGE(BA8:CP8)*(2/3)</f>
        <v>3.8787878787878789</v>
      </c>
      <c r="CS8" s="5">
        <f>CQ8+AY8</f>
        <v>64</v>
      </c>
      <c r="CT8" s="6">
        <f>AVERAGE(CR8,AZ8)</f>
        <v>3.8787878787878789</v>
      </c>
    </row>
    <row r="9" spans="2:98" x14ac:dyDescent="0.2">
      <c r="B9" t="s">
        <v>107</v>
      </c>
      <c r="C9" s="5">
        <f>CS9</f>
        <v>58</v>
      </c>
      <c r="D9" s="6">
        <f>CT9</f>
        <v>4.833333333333333</v>
      </c>
      <c r="E9" s="15">
        <f>COUNT(F9:CP9)</f>
        <v>8</v>
      </c>
      <c r="BN9">
        <v>5</v>
      </c>
      <c r="BP9">
        <v>9</v>
      </c>
      <c r="BQ9">
        <v>8</v>
      </c>
      <c r="BR9">
        <v>5</v>
      </c>
      <c r="BT9">
        <v>8</v>
      </c>
      <c r="BU9">
        <v>9</v>
      </c>
      <c r="BV9">
        <v>8</v>
      </c>
      <c r="BW9">
        <v>6</v>
      </c>
      <c r="CQ9" s="3">
        <f>SUM(BA9:CP9)</f>
        <v>58</v>
      </c>
      <c r="CR9" s="2">
        <f>AVERAGE(BA9:CP9)*(2/3)</f>
        <v>4.833333333333333</v>
      </c>
      <c r="CS9" s="5">
        <f>CQ9+AY9</f>
        <v>58</v>
      </c>
      <c r="CT9" s="6">
        <f>AVERAGE(CR9,AZ9)</f>
        <v>4.833333333333333</v>
      </c>
    </row>
    <row r="10" spans="2:98" x14ac:dyDescent="0.2">
      <c r="B10" t="s">
        <v>10</v>
      </c>
      <c r="C10" s="5">
        <f>CS10</f>
        <v>55.300000000000004</v>
      </c>
      <c r="D10" s="6">
        <f>CT10</f>
        <v>3.0722222222222224</v>
      </c>
      <c r="E10" s="13">
        <f>COUNT(F10:CP10)</f>
        <v>20</v>
      </c>
      <c r="F10" s="1">
        <v>3</v>
      </c>
      <c r="G10" s="1">
        <v>1</v>
      </c>
      <c r="H10" s="1">
        <v>5</v>
      </c>
      <c r="I10" s="1">
        <v>0.1</v>
      </c>
      <c r="J10" s="1">
        <v>4</v>
      </c>
      <c r="K10" s="1">
        <v>3</v>
      </c>
      <c r="L10" s="1">
        <v>6</v>
      </c>
      <c r="N10" s="1">
        <v>6</v>
      </c>
      <c r="O10" s="1">
        <v>2</v>
      </c>
      <c r="P10" s="1">
        <v>6</v>
      </c>
      <c r="Y10">
        <v>1</v>
      </c>
      <c r="Z10">
        <v>3</v>
      </c>
      <c r="AA10">
        <v>0.1</v>
      </c>
      <c r="AB10">
        <v>0.1</v>
      </c>
      <c r="AC10">
        <v>5</v>
      </c>
      <c r="AD10">
        <v>2</v>
      </c>
      <c r="AG10">
        <v>5</v>
      </c>
      <c r="AH10">
        <v>3</v>
      </c>
      <c r="AY10" s="3">
        <f>SUM(F10:AX10)</f>
        <v>55.300000000000004</v>
      </c>
      <c r="AZ10" s="2">
        <f>AVERAGE(F10:AX10)</f>
        <v>3.0722222222222224</v>
      </c>
      <c r="CQ10" s="3">
        <f>SUM(BA10:CP10)</f>
        <v>0</v>
      </c>
      <c r="CR10" s="2"/>
      <c r="CS10" s="5">
        <f>CQ10+AY10</f>
        <v>55.300000000000004</v>
      </c>
      <c r="CT10" s="6">
        <f>AVERAGE(CR10,AZ10)</f>
        <v>3.0722222222222224</v>
      </c>
    </row>
    <row r="11" spans="2:98" x14ac:dyDescent="0.2">
      <c r="B11" t="s">
        <v>108</v>
      </c>
      <c r="C11" s="5">
        <f>CS11</f>
        <v>55</v>
      </c>
      <c r="D11" s="6">
        <f>CT11</f>
        <v>4.583333333333333</v>
      </c>
      <c r="E11" s="15">
        <f>COUNT(F11:CP11)</f>
        <v>8</v>
      </c>
      <c r="BN11">
        <v>5</v>
      </c>
      <c r="BO11">
        <v>7</v>
      </c>
      <c r="BQ11">
        <v>8</v>
      </c>
      <c r="BR11">
        <v>5</v>
      </c>
      <c r="BS11">
        <v>5</v>
      </c>
      <c r="BT11">
        <v>8</v>
      </c>
      <c r="BU11">
        <v>9</v>
      </c>
      <c r="BV11">
        <v>8</v>
      </c>
      <c r="CQ11" s="3">
        <f>SUM(BA11:CP11)</f>
        <v>55</v>
      </c>
      <c r="CR11" s="2">
        <f>AVERAGE(BA11:CP11)*(2/3)</f>
        <v>4.583333333333333</v>
      </c>
      <c r="CS11" s="5">
        <f>CQ11+AY11</f>
        <v>55</v>
      </c>
      <c r="CT11" s="6">
        <f>AVERAGE(CR11,AZ11)</f>
        <v>4.583333333333333</v>
      </c>
    </row>
    <row r="12" spans="2:98" x14ac:dyDescent="0.2">
      <c r="B12" t="s">
        <v>26</v>
      </c>
      <c r="C12" s="5">
        <f>CS12</f>
        <v>54.2</v>
      </c>
      <c r="D12" s="6">
        <f>CT12</f>
        <v>3.1882352941176473</v>
      </c>
      <c r="E12" s="15">
        <f>COUNT(F12:CP12)</f>
        <v>19</v>
      </c>
      <c r="Q12" s="1">
        <v>0.1</v>
      </c>
      <c r="R12" s="1">
        <v>6</v>
      </c>
      <c r="S12" s="1">
        <v>6</v>
      </c>
      <c r="T12" s="1">
        <v>1</v>
      </c>
      <c r="U12" s="1">
        <v>4</v>
      </c>
      <c r="W12" s="1">
        <v>3</v>
      </c>
      <c r="X12" s="1">
        <v>6</v>
      </c>
      <c r="Y12">
        <v>4</v>
      </c>
      <c r="Z12">
        <v>2</v>
      </c>
      <c r="AA12">
        <v>2</v>
      </c>
      <c r="AB12">
        <v>0.1</v>
      </c>
      <c r="AC12">
        <v>5</v>
      </c>
      <c r="AD12">
        <v>2</v>
      </c>
      <c r="AE12">
        <v>1</v>
      </c>
      <c r="AF12">
        <v>2</v>
      </c>
      <c r="AG12">
        <v>4</v>
      </c>
      <c r="AH12">
        <v>6</v>
      </c>
      <c r="AY12" s="3">
        <f>SUM(F12:AX12)</f>
        <v>54.2</v>
      </c>
      <c r="AZ12" s="2">
        <f>AVERAGE(F12:AX12)</f>
        <v>3.1882352941176473</v>
      </c>
      <c r="CQ12" s="3">
        <f>SUM(BA12:CP12)</f>
        <v>0</v>
      </c>
      <c r="CR12" s="2"/>
      <c r="CS12" s="5">
        <f>CQ12+AY12</f>
        <v>54.2</v>
      </c>
      <c r="CT12" s="6">
        <f>AVERAGE(CR12,AZ12)</f>
        <v>3.1882352941176473</v>
      </c>
    </row>
    <row r="13" spans="2:98" x14ac:dyDescent="0.2">
      <c r="B13" t="s">
        <v>84</v>
      </c>
      <c r="C13" s="5">
        <f>CS13</f>
        <v>52</v>
      </c>
      <c r="D13" s="6">
        <f>CT13</f>
        <v>3.8518518518518516</v>
      </c>
      <c r="E13" s="15">
        <f>COUNT(F13:CP13)</f>
        <v>9</v>
      </c>
      <c r="BA13">
        <v>8</v>
      </c>
      <c r="BF13">
        <v>3</v>
      </c>
      <c r="BG13">
        <v>6</v>
      </c>
      <c r="BH13">
        <v>8</v>
      </c>
      <c r="BI13">
        <v>5</v>
      </c>
      <c r="BJ13">
        <v>3</v>
      </c>
      <c r="BK13">
        <v>9</v>
      </c>
      <c r="BL13">
        <v>9</v>
      </c>
      <c r="BM13">
        <v>1</v>
      </c>
      <c r="CQ13" s="3">
        <f>SUM(BA13:CP13)</f>
        <v>52</v>
      </c>
      <c r="CR13" s="2">
        <f>AVERAGE(BA13:CP13)*(2/3)</f>
        <v>3.8518518518518516</v>
      </c>
      <c r="CS13" s="5">
        <f>CQ13+AY13</f>
        <v>52</v>
      </c>
      <c r="CT13" s="6">
        <f>AVERAGE(CR13,AZ13)</f>
        <v>3.8518518518518516</v>
      </c>
    </row>
    <row r="14" spans="2:98" x14ac:dyDescent="0.2">
      <c r="B14" t="s">
        <v>20</v>
      </c>
      <c r="C14" s="5">
        <f>CS14</f>
        <v>49.2</v>
      </c>
      <c r="D14" s="6">
        <f>CT14</f>
        <v>3.2800000000000002</v>
      </c>
      <c r="E14" s="15">
        <f>COUNT(F14:CP14)</f>
        <v>17</v>
      </c>
      <c r="M14" s="1">
        <v>6</v>
      </c>
      <c r="Q14" s="1">
        <v>4</v>
      </c>
      <c r="R14" s="1">
        <v>1</v>
      </c>
      <c r="S14" s="1">
        <v>6</v>
      </c>
      <c r="T14" s="1">
        <v>3</v>
      </c>
      <c r="U14" s="1">
        <v>6</v>
      </c>
      <c r="W14" s="1">
        <v>6</v>
      </c>
      <c r="X14" s="1">
        <v>4</v>
      </c>
      <c r="AR14">
        <v>3</v>
      </c>
      <c r="AS14">
        <v>4</v>
      </c>
      <c r="AT14">
        <v>1</v>
      </c>
      <c r="AU14">
        <v>0.1</v>
      </c>
      <c r="AV14">
        <v>4</v>
      </c>
      <c r="AW14">
        <v>1</v>
      </c>
      <c r="AX14">
        <v>0.1</v>
      </c>
      <c r="AY14" s="3">
        <f>SUM(F14:AX14)</f>
        <v>49.2</v>
      </c>
      <c r="AZ14" s="2">
        <f>AVERAGE(F14:AX14)</f>
        <v>3.2800000000000002</v>
      </c>
      <c r="CQ14" s="3">
        <f>SUM(BA14:CP14)</f>
        <v>0</v>
      </c>
      <c r="CR14" s="2"/>
      <c r="CS14" s="5">
        <f>CQ14+AY14</f>
        <v>49.2</v>
      </c>
      <c r="CT14" s="6">
        <f>AVERAGE(CR14,AZ14)</f>
        <v>3.2800000000000002</v>
      </c>
    </row>
    <row r="15" spans="2:98" x14ac:dyDescent="0.2">
      <c r="B15" t="s">
        <v>3</v>
      </c>
      <c r="C15" s="5">
        <f>CS15</f>
        <v>49.1</v>
      </c>
      <c r="D15" s="6">
        <f>CT15</f>
        <v>3.0687500000000001</v>
      </c>
      <c r="E15" s="15">
        <f>COUNT(F15:CP15)</f>
        <v>18</v>
      </c>
      <c r="F15" s="1">
        <v>4</v>
      </c>
      <c r="G15" s="1">
        <v>3</v>
      </c>
      <c r="H15" s="1">
        <v>3</v>
      </c>
      <c r="J15" s="1">
        <v>5</v>
      </c>
      <c r="K15" s="1">
        <v>4</v>
      </c>
      <c r="L15" s="1">
        <v>0.1</v>
      </c>
      <c r="M15" s="1">
        <v>4</v>
      </c>
      <c r="N15" s="1">
        <v>6</v>
      </c>
      <c r="O15" s="1">
        <v>2</v>
      </c>
      <c r="AR15">
        <v>1</v>
      </c>
      <c r="AS15">
        <v>6</v>
      </c>
      <c r="AT15">
        <v>4</v>
      </c>
      <c r="AU15">
        <v>1</v>
      </c>
      <c r="AV15">
        <v>1</v>
      </c>
      <c r="AW15">
        <v>3</v>
      </c>
      <c r="AX15">
        <v>2</v>
      </c>
      <c r="AY15" s="3">
        <f>SUM(F15:AX15)</f>
        <v>49.1</v>
      </c>
      <c r="AZ15" s="2">
        <f>AVERAGE(F15:AX15)</f>
        <v>3.0687500000000001</v>
      </c>
      <c r="CQ15" s="3">
        <f>SUM(BA15:CP15)</f>
        <v>0</v>
      </c>
      <c r="CR15" s="2"/>
      <c r="CS15" s="5">
        <f>CQ15+AY15</f>
        <v>49.1</v>
      </c>
      <c r="CT15" s="6">
        <f>AVERAGE(CR15,AZ15)</f>
        <v>3.0687500000000001</v>
      </c>
    </row>
    <row r="16" spans="2:98" x14ac:dyDescent="0.2">
      <c r="B16" t="s">
        <v>104</v>
      </c>
      <c r="C16" s="5">
        <f>CS16</f>
        <v>49</v>
      </c>
      <c r="D16" s="6">
        <f>CT16</f>
        <v>5.4444444444444438</v>
      </c>
      <c r="E16" s="15">
        <f>COUNT(F16:CP16)</f>
        <v>6</v>
      </c>
      <c r="BL16">
        <v>8</v>
      </c>
      <c r="BN16">
        <v>7</v>
      </c>
      <c r="BO16">
        <v>9</v>
      </c>
      <c r="BP16">
        <v>9</v>
      </c>
      <c r="BS16">
        <v>7</v>
      </c>
      <c r="BW16">
        <v>9</v>
      </c>
      <c r="CQ16" s="3">
        <f>SUM(BA16:CP16)</f>
        <v>49</v>
      </c>
      <c r="CR16" s="2">
        <f>AVERAGE(BA16:CP16)*(2/3)</f>
        <v>5.4444444444444438</v>
      </c>
      <c r="CS16" s="5">
        <f>CQ16+AY16</f>
        <v>49</v>
      </c>
      <c r="CT16" s="6">
        <f>AVERAGE(CR16,AZ16)</f>
        <v>5.4444444444444438</v>
      </c>
    </row>
    <row r="17" spans="2:98" x14ac:dyDescent="0.2">
      <c r="B17" t="s">
        <v>92</v>
      </c>
      <c r="C17" s="5">
        <f>CS17</f>
        <v>48</v>
      </c>
      <c r="D17" s="6">
        <f>CT17</f>
        <v>4.5714285714285712</v>
      </c>
      <c r="E17" s="15">
        <f>COUNT(F17:CP17)</f>
        <v>7</v>
      </c>
      <c r="BD17">
        <v>9</v>
      </c>
      <c r="CE17">
        <v>5</v>
      </c>
      <c r="CF17">
        <v>8</v>
      </c>
      <c r="CH17">
        <v>3</v>
      </c>
      <c r="CI17">
        <v>7</v>
      </c>
      <c r="CJ17">
        <v>7</v>
      </c>
      <c r="CK17">
        <v>9</v>
      </c>
      <c r="CQ17" s="3">
        <f>SUM(BA17:CP17)</f>
        <v>48</v>
      </c>
      <c r="CR17" s="2">
        <f>AVERAGE(BA17:CP17)*(2/3)</f>
        <v>4.5714285714285712</v>
      </c>
      <c r="CS17" s="5">
        <f>CQ17+AY17</f>
        <v>48</v>
      </c>
      <c r="CT17" s="6">
        <f>AVERAGE(CR17,AZ17)</f>
        <v>4.5714285714285712</v>
      </c>
    </row>
    <row r="18" spans="2:98" x14ac:dyDescent="0.2">
      <c r="B18" t="s">
        <v>95</v>
      </c>
      <c r="C18" s="5">
        <f>CS18</f>
        <v>47.2</v>
      </c>
      <c r="D18" s="6">
        <f>CT18</f>
        <v>3.1466666666666669</v>
      </c>
      <c r="E18" s="15">
        <f>COUNT(F18:CP18)</f>
        <v>10</v>
      </c>
      <c r="BF18">
        <v>2</v>
      </c>
      <c r="BG18">
        <v>6</v>
      </c>
      <c r="BH18">
        <v>7</v>
      </c>
      <c r="BI18">
        <v>0.1</v>
      </c>
      <c r="BJ18">
        <v>7</v>
      </c>
      <c r="BK18">
        <v>2</v>
      </c>
      <c r="BL18">
        <v>9</v>
      </c>
      <c r="BM18">
        <v>0.1</v>
      </c>
      <c r="CI18">
        <v>8</v>
      </c>
      <c r="CN18">
        <v>6</v>
      </c>
      <c r="CQ18" s="3">
        <f>SUM(BA18:CP18)</f>
        <v>47.2</v>
      </c>
      <c r="CR18" s="2">
        <f>AVERAGE(BA18:CP18)*(2/3)</f>
        <v>3.1466666666666669</v>
      </c>
      <c r="CS18" s="5">
        <f>CQ18+AY18</f>
        <v>47.2</v>
      </c>
      <c r="CT18" s="6">
        <f>AVERAGE(CR18,AZ18)</f>
        <v>3.1466666666666669</v>
      </c>
    </row>
    <row r="19" spans="2:98" x14ac:dyDescent="0.2">
      <c r="B19" t="s">
        <v>30</v>
      </c>
      <c r="C19" s="5">
        <f>CS19</f>
        <v>47.1</v>
      </c>
      <c r="D19" s="6">
        <f>CT19</f>
        <v>3.4055555555555559</v>
      </c>
      <c r="E19" s="15">
        <f>COUNT(F19:CP19)</f>
        <v>11</v>
      </c>
      <c r="T19" s="1">
        <v>1</v>
      </c>
      <c r="V19" s="1">
        <v>0.1</v>
      </c>
      <c r="X19" s="1">
        <v>6</v>
      </c>
      <c r="AY19" s="3">
        <f>SUM(F19:AX19)</f>
        <v>7.1</v>
      </c>
      <c r="AZ19" s="2">
        <f>AVERAGE(F19:AX19)</f>
        <v>2.3666666666666667</v>
      </c>
      <c r="BA19">
        <v>9</v>
      </c>
      <c r="BC19">
        <v>9</v>
      </c>
      <c r="BD19">
        <v>3</v>
      </c>
      <c r="BE19">
        <v>9</v>
      </c>
      <c r="BH19">
        <v>9</v>
      </c>
      <c r="BI19">
        <v>1</v>
      </c>
      <c r="CQ19" s="3">
        <f>SUM(BA19:CP19)</f>
        <v>40</v>
      </c>
      <c r="CR19" s="2">
        <f>AVERAGE(BA19:CP19)*(2/3)</f>
        <v>4.4444444444444446</v>
      </c>
      <c r="CS19" s="5">
        <f>CQ19+AY19</f>
        <v>47.1</v>
      </c>
      <c r="CT19" s="6">
        <f>AVERAGE(CR19,AZ19)</f>
        <v>3.4055555555555559</v>
      </c>
    </row>
    <row r="20" spans="2:98" x14ac:dyDescent="0.2">
      <c r="B20" t="s">
        <v>22</v>
      </c>
      <c r="C20" s="5">
        <f>CS20</f>
        <v>46.6</v>
      </c>
      <c r="D20" s="6">
        <f>CT20</f>
        <v>2.588888888888889</v>
      </c>
      <c r="E20" s="13">
        <f>COUNT(F20:CP20)</f>
        <v>20</v>
      </c>
      <c r="Q20" s="1">
        <v>0.1</v>
      </c>
      <c r="R20" s="1">
        <v>3</v>
      </c>
      <c r="S20" s="1">
        <v>4</v>
      </c>
      <c r="T20" s="1">
        <v>0.1</v>
      </c>
      <c r="U20" s="1">
        <v>6</v>
      </c>
      <c r="V20" s="1">
        <v>3</v>
      </c>
      <c r="W20" s="1">
        <v>6</v>
      </c>
      <c r="X20" s="1">
        <v>4</v>
      </c>
      <c r="Y20" s="1">
        <v>0.1</v>
      </c>
      <c r="Z20" s="1">
        <v>5</v>
      </c>
      <c r="AA20" s="1">
        <v>3</v>
      </c>
      <c r="AB20" s="1">
        <v>0.1</v>
      </c>
      <c r="AC20" s="1">
        <v>5</v>
      </c>
      <c r="AD20" s="1">
        <v>0.1</v>
      </c>
      <c r="AE20" s="1">
        <v>0.1</v>
      </c>
      <c r="AF20" s="1">
        <v>2</v>
      </c>
      <c r="AG20" s="1">
        <v>4</v>
      </c>
      <c r="AH20" s="1">
        <v>1</v>
      </c>
      <c r="AY20" s="3">
        <f>SUM(F20:AX20)</f>
        <v>46.6</v>
      </c>
      <c r="AZ20" s="2">
        <f>AVERAGE(F20:AX20)</f>
        <v>2.588888888888889</v>
      </c>
      <c r="CQ20" s="3">
        <f>SUM(BA20:CP20)</f>
        <v>0</v>
      </c>
      <c r="CR20" s="2"/>
      <c r="CS20" s="5">
        <f>CQ20+AY20</f>
        <v>46.6</v>
      </c>
      <c r="CT20" s="6">
        <f>AVERAGE(CR20,AZ20)</f>
        <v>2.588888888888889</v>
      </c>
    </row>
    <row r="21" spans="2:98" x14ac:dyDescent="0.2">
      <c r="B21" t="s">
        <v>4</v>
      </c>
      <c r="C21" s="5">
        <f>CS21</f>
        <v>45.500000000000007</v>
      </c>
      <c r="D21" s="6">
        <f>CT21</f>
        <v>2.5277777777777781</v>
      </c>
      <c r="E21" s="13">
        <f>COUNT(F21:CP21)</f>
        <v>20</v>
      </c>
      <c r="F21" s="1">
        <v>3</v>
      </c>
      <c r="M21" s="1">
        <v>4</v>
      </c>
      <c r="O21" s="1">
        <v>1</v>
      </c>
      <c r="R21" s="1">
        <v>3</v>
      </c>
      <c r="S21" s="1">
        <v>6</v>
      </c>
      <c r="T21" s="1">
        <v>0.1</v>
      </c>
      <c r="U21" s="1">
        <v>5</v>
      </c>
      <c r="X21" s="1">
        <v>1</v>
      </c>
      <c r="Y21">
        <v>4</v>
      </c>
      <c r="Z21">
        <v>3</v>
      </c>
      <c r="AA21">
        <v>6</v>
      </c>
      <c r="AB21">
        <v>0.1</v>
      </c>
      <c r="AC21">
        <v>6</v>
      </c>
      <c r="AD21">
        <v>0.1</v>
      </c>
      <c r="AE21">
        <v>0.1</v>
      </c>
      <c r="AF21">
        <v>2</v>
      </c>
      <c r="AG21">
        <v>1</v>
      </c>
      <c r="AH21">
        <v>0.1</v>
      </c>
      <c r="AY21" s="3">
        <f>SUM(F21:AX21)</f>
        <v>45.500000000000007</v>
      </c>
      <c r="AZ21" s="2">
        <f>AVERAGE(F21:AX21)</f>
        <v>2.5277777777777781</v>
      </c>
      <c r="CQ21" s="3">
        <f>SUM(BA21:CP21)</f>
        <v>0</v>
      </c>
      <c r="CR21" s="2"/>
      <c r="CS21" s="5">
        <f>CQ21+AY21</f>
        <v>45.500000000000007</v>
      </c>
      <c r="CT21" s="6">
        <f>AVERAGE(CR21,AZ21)</f>
        <v>2.5277777777777781</v>
      </c>
    </row>
    <row r="22" spans="2:98" x14ac:dyDescent="0.2">
      <c r="B22" t="s">
        <v>2</v>
      </c>
      <c r="C22" s="5">
        <f>CS22</f>
        <v>43</v>
      </c>
      <c r="D22" s="6">
        <f>CT22</f>
        <v>3.3076923076923075</v>
      </c>
      <c r="E22" s="15">
        <f>COUNT(F22:CP22)</f>
        <v>15</v>
      </c>
      <c r="F22" s="1">
        <v>4</v>
      </c>
      <c r="G22" s="1">
        <v>6</v>
      </c>
      <c r="H22" s="1">
        <v>4</v>
      </c>
      <c r="I22" s="1">
        <v>1</v>
      </c>
      <c r="K22" s="1">
        <v>4</v>
      </c>
      <c r="L22" s="1">
        <v>3</v>
      </c>
      <c r="M22" s="1">
        <v>5</v>
      </c>
      <c r="N22" s="1">
        <v>5</v>
      </c>
      <c r="P22" s="1">
        <v>5</v>
      </c>
      <c r="AR22">
        <v>2</v>
      </c>
      <c r="AS22">
        <v>2</v>
      </c>
      <c r="AT22">
        <v>1</v>
      </c>
      <c r="AV22">
        <v>1</v>
      </c>
      <c r="AY22" s="3">
        <f>SUM(F22:AX22)</f>
        <v>43</v>
      </c>
      <c r="AZ22" s="2">
        <f>AVERAGE(F22:AX22)</f>
        <v>3.3076923076923075</v>
      </c>
      <c r="CQ22" s="3">
        <f>SUM(BA22:CP22)</f>
        <v>0</v>
      </c>
      <c r="CR22" s="2"/>
      <c r="CS22" s="5">
        <f>CQ22+AY22</f>
        <v>43</v>
      </c>
      <c r="CT22" s="6">
        <f>AVERAGE(CR22,AZ22)</f>
        <v>3.3076923076923075</v>
      </c>
    </row>
    <row r="23" spans="2:98" x14ac:dyDescent="0.2">
      <c r="B23" t="s">
        <v>32</v>
      </c>
      <c r="C23" s="5">
        <f>CS23</f>
        <v>42.1</v>
      </c>
      <c r="D23" s="6">
        <f>CT23</f>
        <v>2.6321428571428571</v>
      </c>
      <c r="E23" s="15">
        <f>COUNT(F23:CP23)</f>
        <v>11</v>
      </c>
      <c r="V23" s="1">
        <v>3</v>
      </c>
      <c r="AX23">
        <v>0.1</v>
      </c>
      <c r="AY23" s="3">
        <f>SUM(F23:AX23)</f>
        <v>3.1</v>
      </c>
      <c r="AZ23" s="2">
        <f>AVERAGE(F23:AX23)</f>
        <v>1.55</v>
      </c>
      <c r="BB23">
        <v>8</v>
      </c>
      <c r="CE23">
        <v>9</v>
      </c>
      <c r="CF23">
        <v>6</v>
      </c>
      <c r="CG23">
        <v>7</v>
      </c>
      <c r="CH23">
        <v>2</v>
      </c>
      <c r="CJ23">
        <v>4</v>
      </c>
      <c r="CK23">
        <v>3</v>
      </c>
      <c r="CQ23" s="3">
        <f>SUM(BA23:CP23)</f>
        <v>39</v>
      </c>
      <c r="CR23" s="2">
        <f>AVERAGE(BA23:CP23)*(2/3)</f>
        <v>3.714285714285714</v>
      </c>
      <c r="CS23" s="5">
        <f>CQ23+AY23</f>
        <v>42.1</v>
      </c>
      <c r="CT23" s="6">
        <f>AVERAGE(CR23,AZ23)</f>
        <v>2.6321428571428571</v>
      </c>
    </row>
    <row r="24" spans="2:98" x14ac:dyDescent="0.2">
      <c r="B24" t="s">
        <v>100</v>
      </c>
      <c r="C24" s="5">
        <f>CS24</f>
        <v>42</v>
      </c>
      <c r="D24" s="6">
        <f>CT24</f>
        <v>3.5</v>
      </c>
      <c r="E24" s="15">
        <f>COUNT(F24:CP24)</f>
        <v>8</v>
      </c>
      <c r="BF24">
        <v>8</v>
      </c>
      <c r="BH24">
        <v>6</v>
      </c>
      <c r="BI24">
        <v>3</v>
      </c>
      <c r="BJ24">
        <v>4</v>
      </c>
      <c r="BK24">
        <v>6</v>
      </c>
      <c r="BL24">
        <v>5</v>
      </c>
      <c r="BM24">
        <v>1</v>
      </c>
      <c r="BP24">
        <v>9</v>
      </c>
      <c r="CQ24" s="3">
        <f>SUM(BA24:CP24)</f>
        <v>42</v>
      </c>
      <c r="CR24" s="2">
        <f>AVERAGE(BA24:CP24)*(2/3)</f>
        <v>3.5</v>
      </c>
      <c r="CS24" s="5">
        <f>CQ24+AY24</f>
        <v>42</v>
      </c>
      <c r="CT24" s="6">
        <f>AVERAGE(CR24,AZ24)</f>
        <v>3.5</v>
      </c>
    </row>
    <row r="25" spans="2:98" x14ac:dyDescent="0.2">
      <c r="B25" t="s">
        <v>80</v>
      </c>
      <c r="C25" s="5">
        <f>CS25</f>
        <v>41.1</v>
      </c>
      <c r="D25" s="6">
        <f>CT25</f>
        <v>3.9142857142857146</v>
      </c>
      <c r="E25" s="15">
        <f>COUNT(F25:CP25)</f>
        <v>7</v>
      </c>
      <c r="BA25">
        <v>8</v>
      </c>
      <c r="BB25">
        <v>5</v>
      </c>
      <c r="BC25">
        <v>8</v>
      </c>
      <c r="BD25">
        <v>9</v>
      </c>
      <c r="CL25">
        <v>7</v>
      </c>
      <c r="CM25">
        <v>4</v>
      </c>
      <c r="CO25">
        <v>0.1</v>
      </c>
      <c r="CQ25" s="3">
        <f>SUM(BA25:CP25)</f>
        <v>41.1</v>
      </c>
      <c r="CR25" s="2">
        <f>AVERAGE(BA25:CP25)*(2/3)</f>
        <v>3.9142857142857146</v>
      </c>
      <c r="CS25" s="5">
        <f>CQ25+AY25</f>
        <v>41.1</v>
      </c>
      <c r="CT25" s="6">
        <f>AVERAGE(CR25,AZ25)</f>
        <v>3.9142857142857146</v>
      </c>
    </row>
    <row r="26" spans="2:98" x14ac:dyDescent="0.2">
      <c r="B26" t="s">
        <v>11</v>
      </c>
      <c r="C26" s="5">
        <f>CS26</f>
        <v>41</v>
      </c>
      <c r="D26" s="6">
        <f>CT26</f>
        <v>3.7272727272727271</v>
      </c>
      <c r="E26" s="15">
        <f>COUNT(F26:CP26)</f>
        <v>13</v>
      </c>
      <c r="F26" s="1">
        <v>3</v>
      </c>
      <c r="G26" s="1">
        <v>4</v>
      </c>
      <c r="H26" s="1">
        <v>5</v>
      </c>
      <c r="I26" s="1">
        <v>1</v>
      </c>
      <c r="J26" s="1">
        <v>3</v>
      </c>
      <c r="K26" s="1">
        <v>4</v>
      </c>
      <c r="L26" s="1">
        <v>5</v>
      </c>
      <c r="M26" s="1">
        <v>4</v>
      </c>
      <c r="N26" s="1">
        <v>5</v>
      </c>
      <c r="O26" s="1">
        <v>1</v>
      </c>
      <c r="P26" s="1">
        <v>6</v>
      </c>
      <c r="AY26" s="3">
        <f>SUM(F26:AX26)</f>
        <v>41</v>
      </c>
      <c r="AZ26" s="2">
        <f>AVERAGE(F26:AX26)</f>
        <v>3.7272727272727271</v>
      </c>
      <c r="CQ26" s="3">
        <f>SUM(BA26:CP26)</f>
        <v>0</v>
      </c>
      <c r="CR26" s="2"/>
      <c r="CS26" s="5">
        <f>CQ26+AY26</f>
        <v>41</v>
      </c>
      <c r="CT26" s="6">
        <f>AVERAGE(CR26,AZ26)</f>
        <v>3.7272727272727271</v>
      </c>
    </row>
    <row r="27" spans="2:98" x14ac:dyDescent="0.2">
      <c r="B27" t="s">
        <v>89</v>
      </c>
      <c r="C27" s="5">
        <f>CS27</f>
        <v>40</v>
      </c>
      <c r="D27" s="6">
        <f>CT27</f>
        <v>4.4444444444444446</v>
      </c>
      <c r="E27" s="15">
        <f>COUNT(F27:CP27)</f>
        <v>6</v>
      </c>
      <c r="BB27">
        <v>3</v>
      </c>
      <c r="BD27">
        <v>6</v>
      </c>
      <c r="BE27">
        <v>5</v>
      </c>
      <c r="BH27">
        <v>8</v>
      </c>
      <c r="BO27">
        <v>9</v>
      </c>
      <c r="BQ27">
        <v>9</v>
      </c>
      <c r="CQ27" s="3">
        <f>SUM(BA27:CP27)</f>
        <v>40</v>
      </c>
      <c r="CR27" s="2">
        <f>AVERAGE(BA27:CP27)*(2/3)</f>
        <v>4.4444444444444446</v>
      </c>
      <c r="CS27" s="5">
        <f>CQ27+AY27</f>
        <v>40</v>
      </c>
      <c r="CT27" s="6">
        <f>AVERAGE(CR27,AZ27)</f>
        <v>4.4444444444444446</v>
      </c>
    </row>
    <row r="28" spans="2:98" x14ac:dyDescent="0.2">
      <c r="B28" t="s">
        <v>5</v>
      </c>
      <c r="C28" s="5">
        <f>CS28</f>
        <v>36.300000000000004</v>
      </c>
      <c r="D28" s="6">
        <f>CT28</f>
        <v>3.0250000000000004</v>
      </c>
      <c r="E28" s="15">
        <f>COUNT(F28:CP28)</f>
        <v>14</v>
      </c>
      <c r="F28" s="1">
        <v>3</v>
      </c>
      <c r="H28" s="1">
        <v>0.1</v>
      </c>
      <c r="J28" s="1">
        <v>0.1</v>
      </c>
      <c r="K28" s="1">
        <v>6</v>
      </c>
      <c r="L28" s="1">
        <v>3</v>
      </c>
      <c r="M28" s="1">
        <v>6</v>
      </c>
      <c r="N28" s="1">
        <v>6</v>
      </c>
      <c r="O28" s="1">
        <v>5</v>
      </c>
      <c r="P28" s="1">
        <v>3</v>
      </c>
      <c r="R28" s="1">
        <v>2</v>
      </c>
      <c r="AE28">
        <v>0.1</v>
      </c>
      <c r="AF28">
        <v>2</v>
      </c>
      <c r="AY28" s="3">
        <f>SUM(F28:AX28)</f>
        <v>36.300000000000004</v>
      </c>
      <c r="AZ28" s="2">
        <f>AVERAGE(F28:AX28)</f>
        <v>3.0250000000000004</v>
      </c>
      <c r="CQ28" s="3">
        <f>SUM(BA28:CP28)</f>
        <v>0</v>
      </c>
      <c r="CR28" s="2"/>
      <c r="CS28" s="5">
        <f>CQ28+AY28</f>
        <v>36.300000000000004</v>
      </c>
      <c r="CT28" s="6">
        <f>AVERAGE(CR28,AZ28)</f>
        <v>3.0250000000000004</v>
      </c>
    </row>
    <row r="29" spans="2:98" x14ac:dyDescent="0.2">
      <c r="B29" t="s">
        <v>119</v>
      </c>
      <c r="C29" s="5">
        <f>CS29</f>
        <v>36</v>
      </c>
      <c r="D29" s="6">
        <f>CT29</f>
        <v>4</v>
      </c>
      <c r="E29" s="15">
        <f>COUNT(F29:CP29)</f>
        <v>6</v>
      </c>
      <c r="BX29">
        <v>9</v>
      </c>
      <c r="BY29">
        <v>6</v>
      </c>
      <c r="BZ29">
        <v>2</v>
      </c>
      <c r="CB29">
        <v>8</v>
      </c>
      <c r="CC29">
        <v>6</v>
      </c>
      <c r="CD29">
        <v>5</v>
      </c>
      <c r="CQ29" s="3">
        <f>SUM(BA29:CP29)</f>
        <v>36</v>
      </c>
      <c r="CR29" s="2">
        <f>AVERAGE(BA29:CP29)*(2/3)</f>
        <v>4</v>
      </c>
      <c r="CS29" s="5">
        <f>CQ29+AY29</f>
        <v>36</v>
      </c>
      <c r="CT29" s="6">
        <f>AVERAGE(CR29,AZ29)</f>
        <v>4</v>
      </c>
    </row>
    <row r="30" spans="2:98" x14ac:dyDescent="0.2">
      <c r="B30" t="s">
        <v>97</v>
      </c>
      <c r="C30" s="5">
        <f>CS30</f>
        <v>35.200000000000003</v>
      </c>
      <c r="D30" s="6">
        <f>CT30</f>
        <v>2.9333333333333336</v>
      </c>
      <c r="E30" s="15">
        <f>COUNT(F30:CP30)</f>
        <v>8</v>
      </c>
      <c r="BF30">
        <v>5</v>
      </c>
      <c r="BG30">
        <v>5</v>
      </c>
      <c r="BH30">
        <v>7</v>
      </c>
      <c r="BI30">
        <v>0.1</v>
      </c>
      <c r="BJ30">
        <v>8</v>
      </c>
      <c r="BK30">
        <v>4</v>
      </c>
      <c r="BL30">
        <v>6</v>
      </c>
      <c r="BM30">
        <v>0.1</v>
      </c>
      <c r="CQ30" s="3">
        <f>SUM(BA30:CP30)</f>
        <v>35.200000000000003</v>
      </c>
      <c r="CR30" s="2">
        <f>AVERAGE(BA30:CP30)*(2/3)</f>
        <v>2.9333333333333336</v>
      </c>
      <c r="CS30" s="5">
        <f>CQ30+AY30</f>
        <v>35.200000000000003</v>
      </c>
      <c r="CT30" s="6">
        <f>AVERAGE(CR30,AZ30)</f>
        <v>2.9333333333333336</v>
      </c>
    </row>
    <row r="31" spans="2:98" x14ac:dyDescent="0.2">
      <c r="B31" t="s">
        <v>7</v>
      </c>
      <c r="C31" s="5">
        <f>CS31</f>
        <v>34.200000000000003</v>
      </c>
      <c r="D31" s="6">
        <f>CT31</f>
        <v>3.8000000000000003</v>
      </c>
      <c r="E31" s="15">
        <f>COUNT(F31:CP31)</f>
        <v>11</v>
      </c>
      <c r="F31" s="1">
        <v>6</v>
      </c>
      <c r="G31" s="1">
        <v>0.1</v>
      </c>
      <c r="H31" s="1">
        <v>0.1</v>
      </c>
      <c r="K31" s="1">
        <v>5</v>
      </c>
      <c r="L31" s="1">
        <v>1</v>
      </c>
      <c r="M31" s="1">
        <v>6</v>
      </c>
      <c r="N31" s="1">
        <v>6</v>
      </c>
      <c r="O31" s="1">
        <v>5</v>
      </c>
      <c r="P31" s="1">
        <v>5</v>
      </c>
      <c r="AY31" s="3">
        <f>SUM(F31:AX31)</f>
        <v>34.200000000000003</v>
      </c>
      <c r="AZ31" s="2">
        <f>AVERAGE(F31:AX31)</f>
        <v>3.8000000000000003</v>
      </c>
      <c r="CQ31" s="3">
        <f>SUM(BA31:CP31)</f>
        <v>0</v>
      </c>
      <c r="CR31" s="2"/>
      <c r="CS31" s="5">
        <f>CQ31+AY31</f>
        <v>34.200000000000003</v>
      </c>
      <c r="CT31" s="6">
        <f>AVERAGE(CR31,AZ31)</f>
        <v>3.8000000000000003</v>
      </c>
    </row>
    <row r="32" spans="2:98" x14ac:dyDescent="0.2">
      <c r="B32" t="s">
        <v>14</v>
      </c>
      <c r="C32" s="5">
        <f>CS32</f>
        <v>34.1</v>
      </c>
      <c r="D32" s="6">
        <f>CT32</f>
        <v>3.41</v>
      </c>
      <c r="E32" s="15">
        <f>COUNT(F32:CP32)</f>
        <v>12</v>
      </c>
      <c r="G32" s="1">
        <v>3</v>
      </c>
      <c r="H32" s="1">
        <v>4</v>
      </c>
      <c r="I32" s="1">
        <v>1</v>
      </c>
      <c r="J32" s="1">
        <v>0.1</v>
      </c>
      <c r="K32" s="1">
        <v>5</v>
      </c>
      <c r="L32" s="1">
        <v>6</v>
      </c>
      <c r="M32" s="1">
        <v>5</v>
      </c>
      <c r="N32" s="1">
        <v>5</v>
      </c>
      <c r="O32" s="1">
        <v>2</v>
      </c>
      <c r="P32" s="1">
        <v>3</v>
      </c>
      <c r="AY32" s="3">
        <f>SUM(F32:AX32)</f>
        <v>34.1</v>
      </c>
      <c r="AZ32" s="2">
        <f>AVERAGE(F32:AX32)</f>
        <v>3.41</v>
      </c>
      <c r="CQ32" s="3">
        <f>SUM(BA32:CP32)</f>
        <v>0</v>
      </c>
      <c r="CR32" s="2"/>
      <c r="CS32" s="5">
        <f>CQ32+AY32</f>
        <v>34.1</v>
      </c>
      <c r="CT32" s="6">
        <f>AVERAGE(CR32,AZ32)</f>
        <v>3.41</v>
      </c>
    </row>
    <row r="33" spans="2:98" x14ac:dyDescent="0.2">
      <c r="B33" t="s">
        <v>111</v>
      </c>
      <c r="C33" s="5">
        <f>CS33</f>
        <v>34</v>
      </c>
      <c r="D33" s="6">
        <f>CT33</f>
        <v>5.6666666666666661</v>
      </c>
      <c r="E33" s="15">
        <f>COUNT(F33:CP33)</f>
        <v>4</v>
      </c>
      <c r="BU33">
        <v>9</v>
      </c>
      <c r="BV33">
        <v>9</v>
      </c>
      <c r="BW33">
        <v>9</v>
      </c>
      <c r="BY33">
        <v>7</v>
      </c>
      <c r="CQ33" s="3">
        <f>SUM(BA33:CP33)</f>
        <v>34</v>
      </c>
      <c r="CR33" s="2">
        <f>AVERAGE(BA33:CP33)*(2/3)</f>
        <v>5.6666666666666661</v>
      </c>
      <c r="CS33" s="5">
        <f>CQ33+AY33</f>
        <v>34</v>
      </c>
      <c r="CT33" s="6">
        <f>AVERAGE(CR33,AZ33)</f>
        <v>5.6666666666666661</v>
      </c>
    </row>
    <row r="34" spans="2:98" x14ac:dyDescent="0.2">
      <c r="B34" t="s">
        <v>90</v>
      </c>
      <c r="C34" s="5">
        <f>CS34</f>
        <v>31.2</v>
      </c>
      <c r="D34" s="6">
        <f>CT34</f>
        <v>2.3111111111111109</v>
      </c>
      <c r="E34" s="15">
        <f>COUNT(F34:CP34)</f>
        <v>9</v>
      </c>
      <c r="BB34">
        <v>0.1</v>
      </c>
      <c r="BE34">
        <v>4</v>
      </c>
      <c r="BF34">
        <v>5</v>
      </c>
      <c r="BG34">
        <v>4</v>
      </c>
      <c r="BI34">
        <v>0.1</v>
      </c>
      <c r="BJ34">
        <v>5</v>
      </c>
      <c r="BK34">
        <v>4</v>
      </c>
      <c r="BL34">
        <v>8</v>
      </c>
      <c r="BM34">
        <v>1</v>
      </c>
      <c r="CQ34" s="3">
        <f>SUM(BA34:CP34)</f>
        <v>31.2</v>
      </c>
      <c r="CR34" s="2">
        <f>AVERAGE(BA34:CP34)*(2/3)</f>
        <v>2.3111111111111109</v>
      </c>
      <c r="CS34" s="5">
        <f>CQ34+AY34</f>
        <v>31.2</v>
      </c>
      <c r="CT34" s="6">
        <f>AVERAGE(CR34,AZ34)</f>
        <v>2.3111111111111109</v>
      </c>
    </row>
    <row r="35" spans="2:98" x14ac:dyDescent="0.2">
      <c r="B35" t="s">
        <v>83</v>
      </c>
      <c r="C35" s="5">
        <f>CS35</f>
        <v>31.1</v>
      </c>
      <c r="D35" s="6">
        <f>CT35</f>
        <v>2.5916666666666668</v>
      </c>
      <c r="E35" s="15">
        <f>COUNT(F35:CP35)</f>
        <v>8</v>
      </c>
      <c r="BA35">
        <v>8</v>
      </c>
      <c r="BG35">
        <v>3</v>
      </c>
      <c r="BJ35">
        <v>4</v>
      </c>
      <c r="CL35">
        <v>5</v>
      </c>
      <c r="CM35">
        <v>0.1</v>
      </c>
      <c r="CN35">
        <v>3</v>
      </c>
      <c r="CO35">
        <v>1</v>
      </c>
      <c r="CP35">
        <v>7</v>
      </c>
      <c r="CQ35" s="3">
        <f>SUM(BA35:CP35)</f>
        <v>31.1</v>
      </c>
      <c r="CR35" s="2">
        <f>AVERAGE(BA35:CP35)*(2/3)</f>
        <v>2.5916666666666668</v>
      </c>
      <c r="CS35" s="5">
        <f>CQ35+AY35</f>
        <v>31.1</v>
      </c>
      <c r="CT35" s="6">
        <f>AVERAGE(CR35,AZ35)</f>
        <v>2.5916666666666668</v>
      </c>
    </row>
    <row r="36" spans="2:98" x14ac:dyDescent="0.2">
      <c r="B36" t="s">
        <v>27</v>
      </c>
      <c r="C36" s="5">
        <f>CS36</f>
        <v>31</v>
      </c>
      <c r="D36" s="6">
        <f>CT36</f>
        <v>4.6944444444444446</v>
      </c>
      <c r="E36" s="15">
        <f>COUNT(F36:CP36)</f>
        <v>7</v>
      </c>
      <c r="S36" s="1">
        <v>6</v>
      </c>
      <c r="V36" s="1">
        <v>3</v>
      </c>
      <c r="AY36" s="3">
        <f>SUM(F36:AX36)</f>
        <v>9</v>
      </c>
      <c r="AZ36" s="2">
        <f>AVERAGE(F36:AX36)</f>
        <v>4.5</v>
      </c>
      <c r="CI36">
        <v>7</v>
      </c>
      <c r="CJ36">
        <v>9</v>
      </c>
      <c r="CK36">
        <v>6</v>
      </c>
      <c r="CQ36" s="3">
        <f>SUM(BA36:CP36)</f>
        <v>22</v>
      </c>
      <c r="CR36" s="2">
        <f>AVERAGE(BA36:CP36)*(2/3)</f>
        <v>4.8888888888888884</v>
      </c>
      <c r="CS36" s="5">
        <f>CQ36+AY36</f>
        <v>31</v>
      </c>
      <c r="CT36" s="6">
        <f>AVERAGE(CR36,AZ36)</f>
        <v>4.6944444444444446</v>
      </c>
    </row>
    <row r="37" spans="2:98" x14ac:dyDescent="0.2">
      <c r="B37" t="s">
        <v>8</v>
      </c>
      <c r="C37" s="5">
        <f>CS37</f>
        <v>30.1</v>
      </c>
      <c r="D37" s="6">
        <f>CT37</f>
        <v>3.0100000000000002</v>
      </c>
      <c r="E37" s="15">
        <f>COUNT(F37:CP37)</f>
        <v>12</v>
      </c>
      <c r="F37" s="1">
        <v>6</v>
      </c>
      <c r="G37" s="1">
        <v>4</v>
      </c>
      <c r="H37" s="1">
        <v>2</v>
      </c>
      <c r="I37" s="1">
        <v>1</v>
      </c>
      <c r="J37" s="1">
        <v>0.1</v>
      </c>
      <c r="K37" s="1">
        <v>2</v>
      </c>
      <c r="L37" s="1">
        <v>2</v>
      </c>
      <c r="N37" s="1">
        <v>5</v>
      </c>
      <c r="O37" s="1">
        <v>2</v>
      </c>
      <c r="P37" s="1">
        <v>6</v>
      </c>
      <c r="AY37" s="3">
        <f>SUM(F37:AX37)</f>
        <v>30.1</v>
      </c>
      <c r="AZ37" s="2">
        <f>AVERAGE(F37:AX37)</f>
        <v>3.0100000000000002</v>
      </c>
      <c r="CQ37" s="3">
        <f>SUM(BA37:CP37)</f>
        <v>0</v>
      </c>
      <c r="CR37" s="2"/>
      <c r="CS37" s="5">
        <f>CQ37+AY37</f>
        <v>30.1</v>
      </c>
      <c r="CT37" s="6">
        <f>AVERAGE(CR37,AZ37)</f>
        <v>3.0100000000000002</v>
      </c>
    </row>
    <row r="38" spans="2:98" x14ac:dyDescent="0.2">
      <c r="B38" t="s">
        <v>113</v>
      </c>
      <c r="C38" s="5">
        <f>CS38</f>
        <v>29</v>
      </c>
      <c r="D38" s="6">
        <f>CT38</f>
        <v>3.8666666666666663</v>
      </c>
      <c r="E38" s="15">
        <f>COUNT(F38:CP38)</f>
        <v>5</v>
      </c>
      <c r="BX38">
        <v>6</v>
      </c>
      <c r="BZ38">
        <v>1</v>
      </c>
      <c r="CA38">
        <v>6</v>
      </c>
      <c r="CB38">
        <v>9</v>
      </c>
      <c r="CD38">
        <v>7</v>
      </c>
      <c r="CQ38" s="3">
        <f>SUM(BA38:CP38)</f>
        <v>29</v>
      </c>
      <c r="CR38" s="2">
        <f>AVERAGE(BA38:CP38)*(2/3)</f>
        <v>3.8666666666666663</v>
      </c>
      <c r="CS38" s="5">
        <f>CQ38+AY38</f>
        <v>29</v>
      </c>
      <c r="CT38" s="6">
        <f>AVERAGE(CR38,AZ38)</f>
        <v>3.8666666666666663</v>
      </c>
    </row>
    <row r="39" spans="2:98" x14ac:dyDescent="0.2">
      <c r="B39" t="s">
        <v>25</v>
      </c>
      <c r="C39" s="5">
        <f>CS39</f>
        <v>28.400000000000002</v>
      </c>
      <c r="D39" s="6">
        <f>CT39</f>
        <v>2.581818181818182</v>
      </c>
      <c r="E39" s="15">
        <f>COUNT(F39:CP39)</f>
        <v>13</v>
      </c>
      <c r="Q39" s="1">
        <v>4</v>
      </c>
      <c r="R39" s="1">
        <v>0.1</v>
      </c>
      <c r="S39" s="1">
        <v>6</v>
      </c>
      <c r="T39" s="1">
        <v>4</v>
      </c>
      <c r="U39" s="1">
        <v>0.1</v>
      </c>
      <c r="V39" s="1">
        <v>1</v>
      </c>
      <c r="W39" s="1">
        <v>2</v>
      </c>
      <c r="X39" s="1">
        <v>6</v>
      </c>
      <c r="AR39">
        <v>0.1</v>
      </c>
      <c r="AS39">
        <v>5</v>
      </c>
      <c r="AX39">
        <v>0.1</v>
      </c>
      <c r="AY39" s="3">
        <f>SUM(F39:AX39)</f>
        <v>28.400000000000002</v>
      </c>
      <c r="AZ39" s="2">
        <f>AVERAGE(F39:AX39)</f>
        <v>2.581818181818182</v>
      </c>
      <c r="CQ39" s="3">
        <f>SUM(BA39:CP39)</f>
        <v>0</v>
      </c>
      <c r="CR39" s="2"/>
      <c r="CS39" s="5">
        <f>CQ39+AY39</f>
        <v>28.400000000000002</v>
      </c>
      <c r="CT39" s="6">
        <f>AVERAGE(CR39,AZ39)</f>
        <v>2.581818181818182</v>
      </c>
    </row>
    <row r="40" spans="2:98" x14ac:dyDescent="0.2">
      <c r="B40" t="s">
        <v>13</v>
      </c>
      <c r="C40" s="5">
        <f>CS40</f>
        <v>28.2</v>
      </c>
      <c r="D40" s="6">
        <f>CT40</f>
        <v>3.1333333333333333</v>
      </c>
      <c r="E40" s="15">
        <f>COUNT(F40:CP40)</f>
        <v>11</v>
      </c>
      <c r="G40" s="1">
        <v>0.1</v>
      </c>
      <c r="I40" s="1">
        <v>0.1</v>
      </c>
      <c r="K40" s="1">
        <v>5</v>
      </c>
      <c r="L40" s="1">
        <v>1</v>
      </c>
      <c r="N40" s="1">
        <v>3</v>
      </c>
      <c r="O40" s="1">
        <v>4</v>
      </c>
      <c r="Q40" s="1">
        <v>6</v>
      </c>
      <c r="S40" s="1">
        <v>6</v>
      </c>
      <c r="X40" s="1">
        <v>3</v>
      </c>
      <c r="AY40" s="3">
        <f>SUM(F40:AX40)</f>
        <v>28.2</v>
      </c>
      <c r="AZ40" s="2">
        <f>AVERAGE(F40:AX40)</f>
        <v>3.1333333333333333</v>
      </c>
      <c r="CQ40" s="3">
        <f>SUM(BA40:CP40)</f>
        <v>0</v>
      </c>
      <c r="CR40" s="2"/>
      <c r="CS40" s="5">
        <f>CQ40+AY40</f>
        <v>28.2</v>
      </c>
      <c r="CT40" s="6">
        <f>AVERAGE(CR40,AZ40)</f>
        <v>3.1333333333333333</v>
      </c>
    </row>
    <row r="41" spans="2:98" x14ac:dyDescent="0.2">
      <c r="B41" t="s">
        <v>28</v>
      </c>
      <c r="C41" s="5">
        <f>CS41</f>
        <v>28.1</v>
      </c>
      <c r="D41" s="6">
        <f>CT41</f>
        <v>2.81</v>
      </c>
      <c r="E41" s="15">
        <f>COUNT(F41:CP41)</f>
        <v>12</v>
      </c>
      <c r="T41" s="1">
        <v>3</v>
      </c>
      <c r="V41" s="1">
        <v>3</v>
      </c>
      <c r="W41" s="1">
        <v>5</v>
      </c>
      <c r="X41" s="1">
        <v>1</v>
      </c>
      <c r="AR41">
        <v>5</v>
      </c>
      <c r="AS41">
        <v>4</v>
      </c>
      <c r="AT41">
        <v>3</v>
      </c>
      <c r="AU41">
        <v>0.1</v>
      </c>
      <c r="AV41">
        <v>3</v>
      </c>
      <c r="AX41">
        <v>1</v>
      </c>
      <c r="AY41" s="3">
        <f>SUM(F41:AX41)</f>
        <v>28.1</v>
      </c>
      <c r="AZ41" s="2">
        <f>AVERAGE(F41:AX41)</f>
        <v>2.81</v>
      </c>
      <c r="CQ41" s="3">
        <f>SUM(BA41:CP41)</f>
        <v>0</v>
      </c>
      <c r="CR41" s="2"/>
      <c r="CS41" s="5">
        <f>CQ41+AY41</f>
        <v>28.1</v>
      </c>
      <c r="CT41" s="6">
        <f>AVERAGE(CR41,AZ41)</f>
        <v>2.81</v>
      </c>
    </row>
    <row r="42" spans="2:98" x14ac:dyDescent="0.2">
      <c r="B42" t="s">
        <v>101</v>
      </c>
      <c r="C42" s="5">
        <f>CS42</f>
        <v>27</v>
      </c>
      <c r="D42" s="6">
        <f>CT42</f>
        <v>4.5</v>
      </c>
      <c r="E42" s="15">
        <f>COUNT(F42:CP42)</f>
        <v>4</v>
      </c>
      <c r="BG42">
        <v>3</v>
      </c>
      <c r="BS42">
        <v>6</v>
      </c>
      <c r="BT42">
        <v>9</v>
      </c>
      <c r="BV42">
        <v>9</v>
      </c>
      <c r="CQ42" s="3">
        <f>SUM(BA42:CP42)</f>
        <v>27</v>
      </c>
      <c r="CR42" s="2">
        <f>AVERAGE(BA42:CP42)*(2/3)</f>
        <v>4.5</v>
      </c>
      <c r="CS42" s="5">
        <f>CQ42+AY42</f>
        <v>27</v>
      </c>
      <c r="CT42" s="6">
        <f>AVERAGE(CR42,AZ42)</f>
        <v>4.5</v>
      </c>
    </row>
    <row r="43" spans="2:98" x14ac:dyDescent="0.2">
      <c r="B43" t="s">
        <v>17</v>
      </c>
      <c r="C43" s="5">
        <f>CS43</f>
        <v>27</v>
      </c>
      <c r="D43" s="6">
        <f>CT43</f>
        <v>3.8571428571428572</v>
      </c>
      <c r="E43" s="15">
        <f>COUNT(F43:CP43)</f>
        <v>9</v>
      </c>
      <c r="K43" s="1">
        <v>4</v>
      </c>
      <c r="L43" s="1">
        <v>1</v>
      </c>
      <c r="N43" s="1">
        <v>6</v>
      </c>
      <c r="P43" s="1">
        <v>5</v>
      </c>
      <c r="Q43" s="1">
        <v>2</v>
      </c>
      <c r="R43" s="1">
        <v>3</v>
      </c>
      <c r="S43" s="1">
        <v>6</v>
      </c>
      <c r="AY43" s="3">
        <f>SUM(F43:AX43)</f>
        <v>27</v>
      </c>
      <c r="AZ43" s="2">
        <f>AVERAGE(F43:AX43)</f>
        <v>3.8571428571428572</v>
      </c>
      <c r="CQ43" s="3">
        <f>SUM(BA43:CP43)</f>
        <v>0</v>
      </c>
      <c r="CR43" s="2"/>
      <c r="CS43" s="5">
        <f>CQ43+AY43</f>
        <v>27</v>
      </c>
      <c r="CT43" s="6">
        <f>AVERAGE(CR43,AZ43)</f>
        <v>3.8571428571428572</v>
      </c>
    </row>
    <row r="44" spans="2:98" x14ac:dyDescent="0.2">
      <c r="B44" t="s">
        <v>117</v>
      </c>
      <c r="C44" s="5">
        <f>CS44</f>
        <v>26</v>
      </c>
      <c r="D44" s="6">
        <f>CT44</f>
        <v>2.8888888888888884</v>
      </c>
      <c r="E44" s="15">
        <f>COUNT(F44:CP44)</f>
        <v>6</v>
      </c>
      <c r="BX44">
        <v>6</v>
      </c>
      <c r="BY44">
        <v>6</v>
      </c>
      <c r="BZ44">
        <v>2</v>
      </c>
      <c r="CA44">
        <v>5</v>
      </c>
      <c r="CC44">
        <v>3</v>
      </c>
      <c r="CD44">
        <v>4</v>
      </c>
      <c r="CQ44" s="3">
        <f>SUM(BA44:CP44)</f>
        <v>26</v>
      </c>
      <c r="CR44" s="2">
        <f>AVERAGE(BA44:CP44)*(2/3)</f>
        <v>2.8888888888888884</v>
      </c>
      <c r="CS44" s="5">
        <f>CQ44+AY44</f>
        <v>26</v>
      </c>
      <c r="CT44" s="6">
        <f>AVERAGE(CR44,AZ44)</f>
        <v>2.8888888888888884</v>
      </c>
    </row>
    <row r="45" spans="2:98" x14ac:dyDescent="0.2">
      <c r="B45" t="s">
        <v>98</v>
      </c>
      <c r="C45" s="5">
        <f>CS45</f>
        <v>25.1</v>
      </c>
      <c r="D45" s="6">
        <f>CT45</f>
        <v>2.3904761904761904</v>
      </c>
      <c r="E45" s="15">
        <f>COUNT(F45:CP45)</f>
        <v>7</v>
      </c>
      <c r="BF45">
        <v>1</v>
      </c>
      <c r="BG45">
        <v>5</v>
      </c>
      <c r="BH45">
        <v>3</v>
      </c>
      <c r="BI45">
        <v>0.1</v>
      </c>
      <c r="BJ45">
        <v>9</v>
      </c>
      <c r="BK45">
        <v>6</v>
      </c>
      <c r="BM45">
        <v>1</v>
      </c>
      <c r="CQ45" s="3">
        <f>SUM(BA45:CP45)</f>
        <v>25.1</v>
      </c>
      <c r="CR45" s="2">
        <f>AVERAGE(BA45:CP45)*(2/3)</f>
        <v>2.3904761904761904</v>
      </c>
      <c r="CS45" s="5">
        <f>CQ45+AY45</f>
        <v>25.1</v>
      </c>
      <c r="CT45" s="6">
        <f>AVERAGE(CR45,AZ45)</f>
        <v>2.3904761904761904</v>
      </c>
    </row>
    <row r="46" spans="2:98" x14ac:dyDescent="0.2">
      <c r="B46" t="s">
        <v>15</v>
      </c>
      <c r="C46" s="5">
        <f>CS46</f>
        <v>25.1</v>
      </c>
      <c r="D46" s="6">
        <f>CT46</f>
        <v>2.2818181818181817</v>
      </c>
      <c r="E46" s="15">
        <f>COUNT(F46:CP46)</f>
        <v>13</v>
      </c>
      <c r="J46" s="1">
        <v>2</v>
      </c>
      <c r="M46" s="1">
        <v>5</v>
      </c>
      <c r="O46" s="1">
        <v>1</v>
      </c>
      <c r="R46" s="1">
        <v>3</v>
      </c>
      <c r="T46" s="1">
        <v>2</v>
      </c>
      <c r="AR46">
        <v>4</v>
      </c>
      <c r="AS46">
        <v>4</v>
      </c>
      <c r="AT46">
        <v>1</v>
      </c>
      <c r="AU46">
        <v>2</v>
      </c>
      <c r="AV46">
        <v>1</v>
      </c>
      <c r="AW46">
        <v>0.1</v>
      </c>
      <c r="AY46" s="3">
        <f>SUM(F46:AX46)</f>
        <v>25.1</v>
      </c>
      <c r="AZ46" s="2">
        <f>AVERAGE(F46:AX46)</f>
        <v>2.2818181818181817</v>
      </c>
      <c r="CQ46" s="3">
        <f>SUM(BA46:CP46)</f>
        <v>0</v>
      </c>
      <c r="CR46" s="2"/>
      <c r="CS46" s="5">
        <f>CQ46+AY46</f>
        <v>25.1</v>
      </c>
      <c r="CT46" s="6">
        <f>AVERAGE(CR46,AZ46)</f>
        <v>2.2818181818181817</v>
      </c>
    </row>
    <row r="47" spans="2:98" x14ac:dyDescent="0.2">
      <c r="B47" t="s">
        <v>109</v>
      </c>
      <c r="C47" s="5">
        <f>CS47</f>
        <v>24</v>
      </c>
      <c r="D47" s="6">
        <f>CT47</f>
        <v>5.333333333333333</v>
      </c>
      <c r="E47" s="15">
        <f>COUNT(F47:CP47)</f>
        <v>3</v>
      </c>
      <c r="BO47">
        <v>8</v>
      </c>
      <c r="BR47">
        <v>7</v>
      </c>
      <c r="BT47">
        <v>9</v>
      </c>
      <c r="CQ47" s="3">
        <f>SUM(BA47:CP47)</f>
        <v>24</v>
      </c>
      <c r="CR47" s="2">
        <f>AVERAGE(BA47:CP47)*(2/3)</f>
        <v>5.333333333333333</v>
      </c>
      <c r="CS47" s="5">
        <f>CQ47+AY47</f>
        <v>24</v>
      </c>
      <c r="CT47" s="6">
        <f>AVERAGE(CR47,AZ47)</f>
        <v>5.333333333333333</v>
      </c>
    </row>
    <row r="48" spans="2:98" x14ac:dyDescent="0.2">
      <c r="B48" t="s">
        <v>16</v>
      </c>
      <c r="C48" s="5">
        <f>CS48</f>
        <v>22.200000000000003</v>
      </c>
      <c r="D48" s="6">
        <f>CT48</f>
        <v>2.7750000000000004</v>
      </c>
      <c r="E48" s="15">
        <f>COUNT(F48:CP48)</f>
        <v>10</v>
      </c>
      <c r="J48" s="1">
        <v>3</v>
      </c>
      <c r="P48" s="1">
        <v>2</v>
      </c>
      <c r="AR48">
        <v>0.1</v>
      </c>
      <c r="AS48">
        <v>3</v>
      </c>
      <c r="AT48">
        <v>6</v>
      </c>
      <c r="AU48">
        <v>5</v>
      </c>
      <c r="AV48">
        <v>0.1</v>
      </c>
      <c r="AW48">
        <v>3</v>
      </c>
      <c r="AY48" s="3">
        <f>SUM(F48:AX48)</f>
        <v>22.200000000000003</v>
      </c>
      <c r="AZ48" s="2">
        <f>AVERAGE(F48:AX48)</f>
        <v>2.7750000000000004</v>
      </c>
      <c r="CQ48" s="3">
        <f>SUM(BA48:CP48)</f>
        <v>0</v>
      </c>
      <c r="CR48" s="2"/>
      <c r="CS48" s="5">
        <f>CQ48+AY48</f>
        <v>22.200000000000003</v>
      </c>
      <c r="CT48" s="6">
        <f>AVERAGE(CR48,AZ48)</f>
        <v>2.7750000000000004</v>
      </c>
    </row>
    <row r="49" spans="2:98" x14ac:dyDescent="0.2">
      <c r="B49" t="s">
        <v>91</v>
      </c>
      <c r="C49" s="5">
        <f>CS49</f>
        <v>22</v>
      </c>
      <c r="D49" s="6">
        <f>CT49</f>
        <v>4.8888888888888884</v>
      </c>
      <c r="E49" s="15">
        <f>COUNT(F49:CP49)</f>
        <v>3</v>
      </c>
      <c r="BC49">
        <v>8</v>
      </c>
      <c r="BD49">
        <v>6</v>
      </c>
      <c r="BE49">
        <v>8</v>
      </c>
      <c r="CQ49" s="3">
        <f>SUM(BA49:CP49)</f>
        <v>22</v>
      </c>
      <c r="CR49" s="2">
        <f>AVERAGE(BA49:CP49)*(2/3)</f>
        <v>4.8888888888888884</v>
      </c>
      <c r="CS49" s="5">
        <f>CQ49+AY49</f>
        <v>22</v>
      </c>
      <c r="CT49" s="6">
        <f>AVERAGE(CR49,AZ49)</f>
        <v>4.8888888888888884</v>
      </c>
    </row>
    <row r="50" spans="2:98" x14ac:dyDescent="0.2">
      <c r="B50" t="s">
        <v>103</v>
      </c>
      <c r="C50" s="5">
        <f>CS50</f>
        <v>22</v>
      </c>
      <c r="D50" s="6">
        <f>CT50</f>
        <v>2.9333333333333336</v>
      </c>
      <c r="E50" s="15">
        <f>COUNT(F50:CP50)</f>
        <v>5</v>
      </c>
      <c r="BI50">
        <v>1</v>
      </c>
      <c r="BK50">
        <v>4</v>
      </c>
      <c r="BL50">
        <v>8</v>
      </c>
      <c r="BM50">
        <v>2</v>
      </c>
      <c r="CB50">
        <v>7</v>
      </c>
      <c r="CQ50" s="3">
        <f>SUM(BA50:CP50)</f>
        <v>22</v>
      </c>
      <c r="CR50" s="2">
        <f>AVERAGE(BA50:CP50)*(2/3)</f>
        <v>2.9333333333333336</v>
      </c>
      <c r="CS50" s="5">
        <f>CQ50+AY50</f>
        <v>22</v>
      </c>
      <c r="CT50" s="6">
        <f>AVERAGE(CR50,AZ50)</f>
        <v>2.9333333333333336</v>
      </c>
    </row>
    <row r="51" spans="2:98" x14ac:dyDescent="0.2">
      <c r="B51" t="s">
        <v>24</v>
      </c>
      <c r="C51" s="5">
        <f>CS51</f>
        <v>21.400000000000002</v>
      </c>
      <c r="D51" s="6">
        <f>CT51</f>
        <v>1.9454545454545455</v>
      </c>
      <c r="E51" s="15">
        <f>COUNT(F51:CP51)</f>
        <v>13</v>
      </c>
      <c r="Q51" s="1">
        <v>3</v>
      </c>
      <c r="R51" s="1">
        <v>0.1</v>
      </c>
      <c r="S51" s="1">
        <v>4</v>
      </c>
      <c r="U51" s="1">
        <v>0.1</v>
      </c>
      <c r="V51" s="1">
        <v>3</v>
      </c>
      <c r="X51" s="1">
        <v>3</v>
      </c>
      <c r="AR51">
        <v>2</v>
      </c>
      <c r="AT51">
        <v>3</v>
      </c>
      <c r="AV51">
        <v>3</v>
      </c>
      <c r="AW51">
        <v>0.1</v>
      </c>
      <c r="AX51">
        <v>0.1</v>
      </c>
      <c r="AY51" s="3">
        <f>SUM(F51:AX51)</f>
        <v>21.400000000000002</v>
      </c>
      <c r="AZ51" s="2">
        <f>AVERAGE(F51:AX51)</f>
        <v>1.9454545454545455</v>
      </c>
      <c r="CQ51" s="3">
        <f>SUM(BA51:CP51)</f>
        <v>0</v>
      </c>
      <c r="CR51" s="2"/>
      <c r="CS51" s="5">
        <f>CQ51+AY51</f>
        <v>21.400000000000002</v>
      </c>
      <c r="CT51" s="6">
        <f>AVERAGE(CR51,AZ51)</f>
        <v>1.9454545454545455</v>
      </c>
    </row>
    <row r="52" spans="2:98" x14ac:dyDescent="0.2">
      <c r="B52" t="s">
        <v>127</v>
      </c>
      <c r="C52" s="5">
        <f>CS52</f>
        <v>21</v>
      </c>
      <c r="D52" s="6">
        <f>CT52</f>
        <v>3.5</v>
      </c>
      <c r="E52" s="15">
        <f>COUNT(F52:CP52)</f>
        <v>4</v>
      </c>
      <c r="CE52">
        <v>6</v>
      </c>
      <c r="CF52">
        <v>8</v>
      </c>
      <c r="CG52">
        <v>4</v>
      </c>
      <c r="CH52">
        <v>3</v>
      </c>
      <c r="CQ52" s="3">
        <f>SUM(BA52:CP52)</f>
        <v>21</v>
      </c>
      <c r="CR52" s="2">
        <f>AVERAGE(BA52:CP52)*(2/3)</f>
        <v>3.5</v>
      </c>
      <c r="CS52" s="5">
        <f>CQ52+AY52</f>
        <v>21</v>
      </c>
      <c r="CT52" s="6">
        <f>AVERAGE(CR52,AZ52)</f>
        <v>3.5</v>
      </c>
    </row>
    <row r="53" spans="2:98" x14ac:dyDescent="0.2">
      <c r="B53" t="s">
        <v>96</v>
      </c>
      <c r="C53" s="5">
        <f>CS53</f>
        <v>20</v>
      </c>
      <c r="D53" s="6">
        <f>CT53</f>
        <v>3.333333333333333</v>
      </c>
      <c r="E53" s="15">
        <f>COUNT(F53:CP53)</f>
        <v>4</v>
      </c>
      <c r="BG53">
        <v>0</v>
      </c>
      <c r="BJ53">
        <v>4</v>
      </c>
      <c r="BK53">
        <v>7</v>
      </c>
      <c r="BL53">
        <v>9</v>
      </c>
      <c r="CQ53" s="3">
        <f>SUM(BA53:CP53)</f>
        <v>20</v>
      </c>
      <c r="CR53" s="2">
        <f>AVERAGE(BA53:CP53)*(2/3)</f>
        <v>3.333333333333333</v>
      </c>
      <c r="CS53" s="5">
        <f>CQ53+AY53</f>
        <v>20</v>
      </c>
      <c r="CT53" s="6">
        <f>AVERAGE(CR53,AZ53)</f>
        <v>3.333333333333333</v>
      </c>
    </row>
    <row r="54" spans="2:98" x14ac:dyDescent="0.2">
      <c r="B54" t="s">
        <v>31</v>
      </c>
      <c r="C54" s="5">
        <f>CS54</f>
        <v>19.200000000000003</v>
      </c>
      <c r="D54" s="6">
        <f>CT54</f>
        <v>2.7428571428571433</v>
      </c>
      <c r="E54" s="15">
        <f>COUNT(F54:CP54)</f>
        <v>9</v>
      </c>
      <c r="U54" s="1">
        <v>3</v>
      </c>
      <c r="V54" s="1">
        <v>4</v>
      </c>
      <c r="W54" s="1">
        <v>3</v>
      </c>
      <c r="X54" s="1">
        <v>6</v>
      </c>
      <c r="AS54">
        <v>3</v>
      </c>
      <c r="AT54">
        <v>0.1</v>
      </c>
      <c r="AU54">
        <v>0.1</v>
      </c>
      <c r="AY54" s="3">
        <f>SUM(F54:AX54)</f>
        <v>19.200000000000003</v>
      </c>
      <c r="AZ54" s="2">
        <f>AVERAGE(F54:AX54)</f>
        <v>2.7428571428571433</v>
      </c>
      <c r="CQ54" s="3">
        <f>SUM(BA54:CP54)</f>
        <v>0</v>
      </c>
      <c r="CR54" s="2"/>
      <c r="CS54" s="5">
        <f>CQ54+AY54</f>
        <v>19.200000000000003</v>
      </c>
      <c r="CT54" s="6">
        <f>AVERAGE(CR54,AZ54)</f>
        <v>2.7428571428571433</v>
      </c>
    </row>
    <row r="55" spans="2:98" x14ac:dyDescent="0.2">
      <c r="B55" t="s">
        <v>118</v>
      </c>
      <c r="C55" s="5">
        <f>CS55</f>
        <v>19</v>
      </c>
      <c r="D55" s="6">
        <f>CT55</f>
        <v>2.5333333333333332</v>
      </c>
      <c r="E55" s="15">
        <f>COUNT(F55:CP55)</f>
        <v>5</v>
      </c>
      <c r="BX55">
        <v>6</v>
      </c>
      <c r="BY55">
        <v>3</v>
      </c>
      <c r="BZ55">
        <v>1</v>
      </c>
      <c r="CC55">
        <v>7</v>
      </c>
      <c r="CD55">
        <v>2</v>
      </c>
      <c r="CQ55" s="3">
        <f>SUM(BA55:CP55)</f>
        <v>19</v>
      </c>
      <c r="CR55" s="2">
        <f>AVERAGE(BA55:CP55)*(2/3)</f>
        <v>2.5333333333333332</v>
      </c>
      <c r="CS55" s="5">
        <f>CQ55+AY55</f>
        <v>19</v>
      </c>
      <c r="CT55" s="6">
        <f>AVERAGE(CR55,AZ55)</f>
        <v>2.5333333333333332</v>
      </c>
    </row>
    <row r="56" spans="2:98" x14ac:dyDescent="0.2">
      <c r="B56" t="s">
        <v>85</v>
      </c>
      <c r="C56" s="5">
        <f>CS56</f>
        <v>18</v>
      </c>
      <c r="D56" s="8">
        <f>CT56</f>
        <v>6</v>
      </c>
      <c r="E56" s="15">
        <f>COUNT(F56:CP56)</f>
        <v>2</v>
      </c>
      <c r="BA56">
        <v>9</v>
      </c>
      <c r="BC56">
        <v>9</v>
      </c>
      <c r="CQ56" s="3">
        <f>SUM(BA56:CP56)</f>
        <v>18</v>
      </c>
      <c r="CR56" s="2">
        <f>AVERAGE(BA56:CP56)*(2/3)</f>
        <v>6</v>
      </c>
      <c r="CS56" s="5">
        <f>CQ56+AY56</f>
        <v>18</v>
      </c>
      <c r="CT56" s="6">
        <f>AVERAGE(CR56,AZ56)</f>
        <v>6</v>
      </c>
    </row>
    <row r="57" spans="2:98" x14ac:dyDescent="0.2">
      <c r="B57" t="s">
        <v>29</v>
      </c>
      <c r="C57" s="5">
        <f>CS57</f>
        <v>17.300000000000004</v>
      </c>
      <c r="D57" s="6">
        <f>CT57</f>
        <v>2.471428571428572</v>
      </c>
      <c r="E57" s="15">
        <f>COUNT(F57:CP57)</f>
        <v>9</v>
      </c>
      <c r="T57" s="1">
        <v>5</v>
      </c>
      <c r="AS57">
        <v>6</v>
      </c>
      <c r="AT57">
        <v>5</v>
      </c>
      <c r="AU57">
        <v>0.1</v>
      </c>
      <c r="AV57">
        <v>0.1</v>
      </c>
      <c r="AW57">
        <v>0.1</v>
      </c>
      <c r="AX57">
        <v>1</v>
      </c>
      <c r="AY57" s="3">
        <f>SUM(F57:AX57)</f>
        <v>17.300000000000004</v>
      </c>
      <c r="AZ57" s="2">
        <f>AVERAGE(F57:AX57)</f>
        <v>2.471428571428572</v>
      </c>
      <c r="CQ57" s="3">
        <f>SUM(BA57:CP57)</f>
        <v>0</v>
      </c>
      <c r="CR57" s="2"/>
      <c r="CS57" s="5">
        <f>CQ57+AY57</f>
        <v>17.300000000000004</v>
      </c>
      <c r="CT57" s="6">
        <f>AVERAGE(CR57,AZ57)</f>
        <v>2.471428571428572</v>
      </c>
    </row>
    <row r="58" spans="2:98" x14ac:dyDescent="0.2">
      <c r="B58" t="s">
        <v>128</v>
      </c>
      <c r="C58" s="5">
        <f>CS58</f>
        <v>17.100000000000001</v>
      </c>
      <c r="D58" s="6">
        <f>CT58</f>
        <v>2.85</v>
      </c>
      <c r="E58" s="15">
        <f>COUNT(F58:CP58)</f>
        <v>4</v>
      </c>
      <c r="CL58">
        <v>8</v>
      </c>
      <c r="CM58">
        <v>3</v>
      </c>
      <c r="CO58">
        <v>0.1</v>
      </c>
      <c r="CP58">
        <v>6</v>
      </c>
      <c r="CQ58" s="3">
        <f>SUM(BA58:CP58)</f>
        <v>17.100000000000001</v>
      </c>
      <c r="CR58" s="2">
        <f>AVERAGE(BA58:CP58)*(2/3)</f>
        <v>2.85</v>
      </c>
      <c r="CS58" s="5">
        <f>CQ58+AY58</f>
        <v>17.100000000000001</v>
      </c>
      <c r="CT58" s="6">
        <f>AVERAGE(CR58,AZ58)</f>
        <v>2.85</v>
      </c>
    </row>
    <row r="59" spans="2:98" x14ac:dyDescent="0.2">
      <c r="B59" t="s">
        <v>126</v>
      </c>
      <c r="C59" s="5">
        <f>CS59</f>
        <v>17</v>
      </c>
      <c r="D59" s="6">
        <f>CT59</f>
        <v>5.6666666666666661</v>
      </c>
      <c r="E59" s="15">
        <f>COUNT(F59:CP59)</f>
        <v>2</v>
      </c>
      <c r="CB59">
        <v>9</v>
      </c>
      <c r="CC59">
        <v>8</v>
      </c>
      <c r="CQ59" s="3">
        <f>SUM(BA59:CP59)</f>
        <v>17</v>
      </c>
      <c r="CR59" s="2">
        <f>AVERAGE(BA59:CP59)*(2/3)</f>
        <v>5.6666666666666661</v>
      </c>
      <c r="CS59" s="5">
        <f>CQ59+AY59</f>
        <v>17</v>
      </c>
      <c r="CT59" s="6">
        <f>AVERAGE(CR59,AZ59)</f>
        <v>5.6666666666666661</v>
      </c>
    </row>
    <row r="60" spans="2:98" x14ac:dyDescent="0.2">
      <c r="B60" t="s">
        <v>102</v>
      </c>
      <c r="C60" s="5">
        <f>CS60</f>
        <v>17</v>
      </c>
      <c r="D60" s="6">
        <f>CT60</f>
        <v>2.833333333333333</v>
      </c>
      <c r="E60" s="15">
        <f>COUNT(F60:CP60)</f>
        <v>4</v>
      </c>
      <c r="BH60">
        <v>2</v>
      </c>
      <c r="CA60">
        <v>6</v>
      </c>
      <c r="CC60">
        <v>4</v>
      </c>
      <c r="CD60">
        <v>5</v>
      </c>
      <c r="CQ60" s="3">
        <f>SUM(BA60:CP60)</f>
        <v>17</v>
      </c>
      <c r="CR60" s="2">
        <f>AVERAGE(BA60:CP60)*(2/3)</f>
        <v>2.833333333333333</v>
      </c>
      <c r="CS60" s="5">
        <f>CQ60+AY60</f>
        <v>17</v>
      </c>
      <c r="CT60" s="6">
        <f>AVERAGE(CR60,AZ60)</f>
        <v>2.833333333333333</v>
      </c>
    </row>
    <row r="61" spans="2:98" x14ac:dyDescent="0.2">
      <c r="B61" t="s">
        <v>94</v>
      </c>
      <c r="C61" s="5">
        <f>CS61</f>
        <v>17</v>
      </c>
      <c r="D61" s="6">
        <f>CT61</f>
        <v>2.2666666666666666</v>
      </c>
      <c r="E61" s="15">
        <f>COUNT(F61:CP61)</f>
        <v>5</v>
      </c>
      <c r="BE61">
        <v>4</v>
      </c>
      <c r="CL61">
        <v>6</v>
      </c>
      <c r="CM61">
        <v>1</v>
      </c>
      <c r="CN61">
        <v>2</v>
      </c>
      <c r="CP61">
        <v>4</v>
      </c>
      <c r="CQ61" s="3">
        <f>SUM(BA61:CP61)</f>
        <v>17</v>
      </c>
      <c r="CR61" s="2">
        <f>AVERAGE(BA61:CP61)*(2/3)</f>
        <v>2.2666666666666666</v>
      </c>
      <c r="CS61" s="5">
        <f>CQ61+AY61</f>
        <v>17</v>
      </c>
      <c r="CT61" s="6">
        <f>AVERAGE(CR61,AZ61)</f>
        <v>2.2666666666666666</v>
      </c>
    </row>
    <row r="62" spans="2:98" x14ac:dyDescent="0.2">
      <c r="B62" t="s">
        <v>78</v>
      </c>
      <c r="C62" s="5">
        <f>CS62</f>
        <v>15.1</v>
      </c>
      <c r="D62" s="6">
        <f>CT62</f>
        <v>2.4433333333333334</v>
      </c>
      <c r="E62" s="15">
        <f>COUNT(F62:CP62)</f>
        <v>8</v>
      </c>
      <c r="AR62">
        <v>3</v>
      </c>
      <c r="AS62">
        <v>1</v>
      </c>
      <c r="AV62">
        <v>6</v>
      </c>
      <c r="AW62">
        <v>1</v>
      </c>
      <c r="AX62">
        <v>0.1</v>
      </c>
      <c r="AY62" s="3">
        <f>SUM(F62:AX62)</f>
        <v>11.1</v>
      </c>
      <c r="AZ62" s="2">
        <f>AVERAGE(F62:AX62)</f>
        <v>2.2199999999999998</v>
      </c>
      <c r="BB62">
        <v>4</v>
      </c>
      <c r="CQ62" s="3">
        <f>SUM(BA62:CP62)</f>
        <v>4</v>
      </c>
      <c r="CR62" s="2">
        <f>AVERAGE(BA62:CP62)*(2/3)</f>
        <v>2.6666666666666665</v>
      </c>
      <c r="CS62" s="5">
        <f>CQ62+AY62</f>
        <v>15.1</v>
      </c>
      <c r="CT62" s="6">
        <f>AVERAGE(CR62,AZ62)</f>
        <v>2.4433333333333334</v>
      </c>
    </row>
    <row r="63" spans="2:98" x14ac:dyDescent="0.2">
      <c r="B63" t="s">
        <v>93</v>
      </c>
      <c r="C63" s="5">
        <f>CS63</f>
        <v>15</v>
      </c>
      <c r="D63" s="6">
        <f>CT63</f>
        <v>5</v>
      </c>
      <c r="E63" s="15">
        <f>COUNT(F63:CP63)</f>
        <v>2</v>
      </c>
      <c r="BD63">
        <v>9</v>
      </c>
      <c r="BE63">
        <v>6</v>
      </c>
      <c r="CQ63" s="3">
        <f>SUM(BA63:CP63)</f>
        <v>15</v>
      </c>
      <c r="CR63" s="2">
        <f>AVERAGE(BA63:CP63)*(2/3)</f>
        <v>5</v>
      </c>
      <c r="CS63" s="5">
        <f>CQ63+AY63</f>
        <v>15</v>
      </c>
      <c r="CT63" s="6">
        <f>AVERAGE(CR63,AZ63)</f>
        <v>5</v>
      </c>
    </row>
    <row r="64" spans="2:98" x14ac:dyDescent="0.2">
      <c r="B64" t="s">
        <v>114</v>
      </c>
      <c r="C64" s="5">
        <f>CS64</f>
        <v>14.299999999999999</v>
      </c>
      <c r="D64" s="6">
        <f>CT64</f>
        <v>1.5888888888888888</v>
      </c>
      <c r="E64" s="15">
        <f>COUNT(F64:CP64)</f>
        <v>6</v>
      </c>
      <c r="BX64">
        <v>6</v>
      </c>
      <c r="BY64">
        <v>4</v>
      </c>
      <c r="CA64">
        <v>0.1</v>
      </c>
      <c r="CB64">
        <v>4</v>
      </c>
      <c r="CC64">
        <v>0.1</v>
      </c>
      <c r="CD64">
        <v>0.1</v>
      </c>
      <c r="CQ64" s="3">
        <f>SUM(BA64:CP64)</f>
        <v>14.299999999999999</v>
      </c>
      <c r="CR64" s="2">
        <f>AVERAGE(BA64:CP64)*(2/3)</f>
        <v>1.5888888888888888</v>
      </c>
      <c r="CS64" s="5">
        <f>CQ64+AY64</f>
        <v>14.299999999999999</v>
      </c>
      <c r="CT64" s="6">
        <f>AVERAGE(CR64,AZ64)</f>
        <v>1.5888888888888888</v>
      </c>
    </row>
    <row r="65" spans="2:98" x14ac:dyDescent="0.2">
      <c r="B65" t="s">
        <v>120</v>
      </c>
      <c r="C65" s="5">
        <f>CS65</f>
        <v>14.1</v>
      </c>
      <c r="D65" s="6">
        <f>CT65</f>
        <v>1.88</v>
      </c>
      <c r="E65" s="15">
        <f>COUNT(F65:CP65)</f>
        <v>5</v>
      </c>
      <c r="BX65">
        <v>6</v>
      </c>
      <c r="BZ65">
        <v>0.1</v>
      </c>
      <c r="CA65">
        <v>1</v>
      </c>
      <c r="CB65">
        <v>3</v>
      </c>
      <c r="CD65">
        <v>4</v>
      </c>
      <c r="CQ65" s="3">
        <f>SUM(BA65:CP65)</f>
        <v>14.1</v>
      </c>
      <c r="CR65" s="2">
        <f>AVERAGE(BA65:CP65)*(2/3)</f>
        <v>1.88</v>
      </c>
      <c r="CS65" s="5">
        <f>CQ65+AY65</f>
        <v>14.1</v>
      </c>
      <c r="CT65" s="6">
        <f>AVERAGE(CR65,AZ65)</f>
        <v>1.88</v>
      </c>
    </row>
    <row r="66" spans="2:98" x14ac:dyDescent="0.2">
      <c r="B66" t="s">
        <v>81</v>
      </c>
      <c r="C66" s="5">
        <f>CS66</f>
        <v>14</v>
      </c>
      <c r="D66" s="6">
        <f>CT66</f>
        <v>4.6666666666666661</v>
      </c>
      <c r="E66" s="15">
        <f>COUNT(F66:CP66)</f>
        <v>2</v>
      </c>
      <c r="BA66">
        <v>8</v>
      </c>
      <c r="BC66">
        <v>6</v>
      </c>
      <c r="CQ66" s="3">
        <f>SUM(BA66:CP66)</f>
        <v>14</v>
      </c>
      <c r="CR66" s="2">
        <f>AVERAGE(BA66:CP66)*(2/3)</f>
        <v>4.6666666666666661</v>
      </c>
      <c r="CS66" s="5">
        <f>CQ66+AY66</f>
        <v>14</v>
      </c>
      <c r="CT66" s="6">
        <f>AVERAGE(CR66,AZ66)</f>
        <v>4.6666666666666661</v>
      </c>
    </row>
    <row r="67" spans="2:98" x14ac:dyDescent="0.2">
      <c r="B67" t="s">
        <v>88</v>
      </c>
      <c r="C67" s="5">
        <f>CS67</f>
        <v>13.1</v>
      </c>
      <c r="D67" s="6">
        <f>CT67</f>
        <v>2.1833333333333331</v>
      </c>
      <c r="E67" s="15">
        <f>COUNT(F67:CP67)</f>
        <v>4</v>
      </c>
      <c r="BB67">
        <v>1</v>
      </c>
      <c r="BC67">
        <v>9</v>
      </c>
      <c r="BD67">
        <v>3</v>
      </c>
      <c r="BM67">
        <v>0.1</v>
      </c>
      <c r="CQ67" s="3">
        <f>SUM(BA67:CP67)</f>
        <v>13.1</v>
      </c>
      <c r="CR67" s="2">
        <f>AVERAGE(BA67:CP67)*(2/3)</f>
        <v>2.1833333333333331</v>
      </c>
      <c r="CS67" s="5">
        <f>CQ67+AY67</f>
        <v>13.1</v>
      </c>
      <c r="CT67" s="6">
        <f>AVERAGE(CR67,AZ67)</f>
        <v>2.1833333333333331</v>
      </c>
    </row>
    <row r="68" spans="2:98" x14ac:dyDescent="0.2">
      <c r="B68" t="s">
        <v>115</v>
      </c>
      <c r="C68" s="5">
        <f>CS68</f>
        <v>13</v>
      </c>
      <c r="D68" s="6">
        <f>CT68</f>
        <v>4.333333333333333</v>
      </c>
      <c r="E68" s="15">
        <f>COUNT(F68:CP68)</f>
        <v>2</v>
      </c>
      <c r="BX68">
        <v>6</v>
      </c>
      <c r="BY68">
        <v>7</v>
      </c>
      <c r="CQ68" s="3">
        <f>SUM(BA68:CP68)</f>
        <v>13</v>
      </c>
      <c r="CR68" s="2">
        <f>AVERAGE(BA68:CP68)*(2/3)</f>
        <v>4.333333333333333</v>
      </c>
      <c r="CS68" s="5">
        <f>CQ68+AY68</f>
        <v>13</v>
      </c>
      <c r="CT68" s="6">
        <f>AVERAGE(CR68,AZ68)</f>
        <v>4.333333333333333</v>
      </c>
    </row>
    <row r="69" spans="2:98" x14ac:dyDescent="0.2">
      <c r="B69" t="s">
        <v>116</v>
      </c>
      <c r="C69" s="5">
        <f>CS69</f>
        <v>12</v>
      </c>
      <c r="D69" s="6">
        <f>CT69</f>
        <v>2</v>
      </c>
      <c r="E69" s="15">
        <f>COUNT(F69:CP69)</f>
        <v>4</v>
      </c>
      <c r="BX69">
        <v>3</v>
      </c>
      <c r="BY69">
        <v>4</v>
      </c>
      <c r="CB69">
        <v>3</v>
      </c>
      <c r="CC69">
        <v>2</v>
      </c>
      <c r="CQ69" s="3">
        <f>SUM(BA69:CP69)</f>
        <v>12</v>
      </c>
      <c r="CR69" s="2">
        <f>AVERAGE(BA69:CP69)*(2/3)</f>
        <v>2</v>
      </c>
      <c r="CS69" s="5">
        <f>CQ69+AY69</f>
        <v>12</v>
      </c>
      <c r="CT69" s="6">
        <f>AVERAGE(CR69,AZ69)</f>
        <v>2</v>
      </c>
    </row>
    <row r="70" spans="2:98" x14ac:dyDescent="0.2">
      <c r="B70" t="s">
        <v>129</v>
      </c>
      <c r="C70" s="5">
        <f>CS70</f>
        <v>11</v>
      </c>
      <c r="D70" s="6">
        <f>CT70</f>
        <v>2.4444444444444442</v>
      </c>
      <c r="E70" s="15">
        <f>COUNT(F70:CP70)</f>
        <v>3</v>
      </c>
      <c r="CN70">
        <v>1</v>
      </c>
      <c r="CO70">
        <v>1</v>
      </c>
      <c r="CP70">
        <v>9</v>
      </c>
      <c r="CQ70" s="3">
        <f>SUM(BA70:CP70)</f>
        <v>11</v>
      </c>
      <c r="CR70" s="2">
        <f>AVERAGE(BA70:CP70)*(2/3)</f>
        <v>2.4444444444444442</v>
      </c>
      <c r="CS70" s="5">
        <f>CQ70+AY70</f>
        <v>11</v>
      </c>
      <c r="CT70" s="6">
        <f>AVERAGE(CR70,AZ70)</f>
        <v>2.4444444444444442</v>
      </c>
    </row>
    <row r="71" spans="2:98" x14ac:dyDescent="0.2">
      <c r="B71" t="s">
        <v>9</v>
      </c>
      <c r="C71" s="5">
        <f>CS71</f>
        <v>11</v>
      </c>
      <c r="D71" s="6">
        <f>CT71</f>
        <v>2.2000000000000002</v>
      </c>
      <c r="E71" s="15">
        <f>COUNT(F71:CP71)</f>
        <v>7</v>
      </c>
      <c r="F71" s="1">
        <v>6</v>
      </c>
      <c r="G71" s="1">
        <v>1</v>
      </c>
      <c r="H71" s="1">
        <v>2</v>
      </c>
      <c r="I71" s="1">
        <v>1</v>
      </c>
      <c r="J71" s="1">
        <v>1</v>
      </c>
      <c r="AY71" s="3">
        <f>SUM(F71:AX71)</f>
        <v>11</v>
      </c>
      <c r="AZ71" s="2">
        <f>AVERAGE(F71:AX71)</f>
        <v>2.2000000000000002</v>
      </c>
      <c r="CQ71" s="3">
        <f>SUM(BA71:CP71)</f>
        <v>0</v>
      </c>
      <c r="CR71" s="2"/>
      <c r="CS71" s="5">
        <f>CQ71+AY71</f>
        <v>11</v>
      </c>
      <c r="CT71" s="6">
        <f>AVERAGE(CR71,AZ71)</f>
        <v>2.2000000000000002</v>
      </c>
    </row>
    <row r="72" spans="2:98" x14ac:dyDescent="0.2">
      <c r="B72" t="s">
        <v>87</v>
      </c>
      <c r="C72" s="5">
        <f>CS72</f>
        <v>10</v>
      </c>
      <c r="D72" s="6">
        <f>CT72</f>
        <v>2.2222222222222223</v>
      </c>
      <c r="E72" s="15">
        <f>COUNT(F72:CP72)</f>
        <v>3</v>
      </c>
      <c r="BB72">
        <v>3</v>
      </c>
      <c r="BC72">
        <v>4</v>
      </c>
      <c r="BD72">
        <v>3</v>
      </c>
      <c r="CQ72" s="3">
        <f>SUM(BA72:CP72)</f>
        <v>10</v>
      </c>
      <c r="CR72" s="2">
        <f>AVERAGE(BA72:CP72)*(2/3)</f>
        <v>2.2222222222222223</v>
      </c>
      <c r="CS72" s="5">
        <f>CQ72+AY72</f>
        <v>10</v>
      </c>
      <c r="CT72" s="6">
        <f>AVERAGE(CR72,AZ72)</f>
        <v>2.2222222222222223</v>
      </c>
    </row>
    <row r="73" spans="2:98" x14ac:dyDescent="0.2">
      <c r="B73" t="s">
        <v>23</v>
      </c>
      <c r="C73" s="5">
        <f>CS73</f>
        <v>9.3999999999999986</v>
      </c>
      <c r="D73" s="6">
        <f>CT73</f>
        <v>1.3428571428571427</v>
      </c>
      <c r="E73" s="15">
        <f>COUNT(F73:CP73)</f>
        <v>9</v>
      </c>
      <c r="Q73" s="1">
        <v>0.1</v>
      </c>
      <c r="AR73">
        <v>3</v>
      </c>
      <c r="AT73">
        <v>3</v>
      </c>
      <c r="AU73">
        <v>3</v>
      </c>
      <c r="AV73">
        <v>0.1</v>
      </c>
      <c r="AW73">
        <v>0.1</v>
      </c>
      <c r="AX73">
        <v>0.1</v>
      </c>
      <c r="AY73" s="3">
        <f>SUM(F73:AX73)</f>
        <v>9.3999999999999986</v>
      </c>
      <c r="AZ73" s="2">
        <f>AVERAGE(F73:AX73)</f>
        <v>1.3428571428571427</v>
      </c>
      <c r="CQ73" s="3">
        <f>SUM(BA73:CP73)</f>
        <v>0</v>
      </c>
      <c r="CR73" s="2"/>
      <c r="CS73" s="5">
        <f>CQ73+AY73</f>
        <v>9.3999999999999986</v>
      </c>
      <c r="CT73" s="6">
        <f>AVERAGE(CR73,AZ73)</f>
        <v>1.3428571428571427</v>
      </c>
    </row>
    <row r="74" spans="2:98" x14ac:dyDescent="0.2">
      <c r="B74" t="s">
        <v>19</v>
      </c>
      <c r="C74" s="5">
        <f>CS74</f>
        <v>9.2999999999999989</v>
      </c>
      <c r="D74" s="6">
        <f>CT74</f>
        <v>1.8599999999999999</v>
      </c>
      <c r="E74" s="15">
        <f>COUNT(F74:CP74)</f>
        <v>7</v>
      </c>
      <c r="J74" s="1">
        <v>0.1</v>
      </c>
      <c r="Q74" s="1">
        <v>3</v>
      </c>
      <c r="R74" s="1">
        <v>0.1</v>
      </c>
      <c r="S74" s="1">
        <v>6</v>
      </c>
      <c r="U74" s="1">
        <v>0.1</v>
      </c>
      <c r="AY74" s="3">
        <f>SUM(F74:AX74)</f>
        <v>9.2999999999999989</v>
      </c>
      <c r="AZ74" s="2">
        <f>AVERAGE(F74:AX74)</f>
        <v>1.8599999999999999</v>
      </c>
      <c r="CQ74" s="3">
        <f>SUM(BA74:CP74)</f>
        <v>0</v>
      </c>
      <c r="CR74" s="2"/>
      <c r="CS74" s="5">
        <f>CQ74+AY74</f>
        <v>9.2999999999999989</v>
      </c>
      <c r="CT74" s="6">
        <f>AVERAGE(CR74,AZ74)</f>
        <v>1.8599999999999999</v>
      </c>
    </row>
    <row r="75" spans="2:98" x14ac:dyDescent="0.2">
      <c r="B75" t="s">
        <v>12</v>
      </c>
      <c r="C75" s="5">
        <f>CS75</f>
        <v>9.2999999999999989</v>
      </c>
      <c r="D75" s="6">
        <f>CT75</f>
        <v>1.5499999999999998</v>
      </c>
      <c r="E75" s="15">
        <f>COUNT(F75:CP75)</f>
        <v>8</v>
      </c>
      <c r="G75" s="1">
        <v>0.1</v>
      </c>
      <c r="H75" s="1">
        <v>4</v>
      </c>
      <c r="M75" s="1">
        <v>3</v>
      </c>
      <c r="P75" s="1">
        <v>0.1</v>
      </c>
      <c r="T75" s="1">
        <v>2</v>
      </c>
      <c r="U75" s="1">
        <v>0.1</v>
      </c>
      <c r="AY75" s="3">
        <f>SUM(F75:AX75)</f>
        <v>9.2999999999999989</v>
      </c>
      <c r="AZ75" s="2">
        <f>AVERAGE(F75:AX75)</f>
        <v>1.5499999999999998</v>
      </c>
      <c r="CQ75" s="3">
        <f>SUM(BA75:CP75)</f>
        <v>0</v>
      </c>
      <c r="CR75" s="2"/>
      <c r="CS75" s="5">
        <f>CQ75+AY75</f>
        <v>9.2999999999999989</v>
      </c>
      <c r="CT75" s="6">
        <f>AVERAGE(CR75,AZ75)</f>
        <v>1.5499999999999998</v>
      </c>
    </row>
    <row r="76" spans="2:98" x14ac:dyDescent="0.2">
      <c r="B76" t="s">
        <v>112</v>
      </c>
      <c r="C76" s="5">
        <f>CS76</f>
        <v>9</v>
      </c>
      <c r="D76" s="8">
        <f>CT76</f>
        <v>6</v>
      </c>
      <c r="E76" s="15">
        <f>COUNT(F76:CP76)</f>
        <v>1</v>
      </c>
      <c r="BU76">
        <v>9</v>
      </c>
      <c r="CQ76" s="3">
        <f>SUM(BA76:CP76)</f>
        <v>9</v>
      </c>
      <c r="CR76" s="2">
        <f>AVERAGE(BA76:CP76)*(2/3)</f>
        <v>6</v>
      </c>
      <c r="CS76" s="5">
        <f>CQ76+AY76</f>
        <v>9</v>
      </c>
      <c r="CT76" s="6">
        <f>AVERAGE(CR76,AZ76)</f>
        <v>6</v>
      </c>
    </row>
    <row r="77" spans="2:98" x14ac:dyDescent="0.2">
      <c r="B77" t="s">
        <v>124</v>
      </c>
      <c r="C77" s="5">
        <f>CS77</f>
        <v>8.1</v>
      </c>
      <c r="D77" s="6">
        <f>CT77</f>
        <v>1.3499999999999999</v>
      </c>
      <c r="E77" s="15">
        <f>COUNT(F77:CP77)</f>
        <v>4</v>
      </c>
      <c r="CA77">
        <v>0.1</v>
      </c>
      <c r="CB77">
        <v>1</v>
      </c>
      <c r="CC77">
        <v>4</v>
      </c>
      <c r="CD77">
        <v>3</v>
      </c>
      <c r="CQ77" s="3">
        <f>SUM(BA77:CP77)</f>
        <v>8.1</v>
      </c>
      <c r="CR77" s="2">
        <f>AVERAGE(BA77:CP77)*(2/3)</f>
        <v>1.3499999999999999</v>
      </c>
      <c r="CS77" s="5">
        <f>CQ77+AY77</f>
        <v>8.1</v>
      </c>
      <c r="CT77" s="6">
        <f>AVERAGE(CR77,AZ77)</f>
        <v>1.3499999999999999</v>
      </c>
    </row>
    <row r="78" spans="2:98" x14ac:dyDescent="0.2">
      <c r="B78" t="s">
        <v>76</v>
      </c>
      <c r="C78" s="5">
        <f>CS78</f>
        <v>6.5999999999999979</v>
      </c>
      <c r="D78" s="6">
        <f>CT78</f>
        <v>0.73333333333333306</v>
      </c>
      <c r="E78" s="15">
        <f>COUNT(F78:CP78)</f>
        <v>11</v>
      </c>
      <c r="AI78">
        <v>1</v>
      </c>
      <c r="AJ78">
        <v>0.1</v>
      </c>
      <c r="AK78">
        <v>4</v>
      </c>
      <c r="AL78">
        <v>0.1</v>
      </c>
      <c r="AM78">
        <v>0.1</v>
      </c>
      <c r="AN78">
        <v>0.1</v>
      </c>
      <c r="AO78">
        <v>1</v>
      </c>
      <c r="AP78">
        <v>0.1</v>
      </c>
      <c r="AQ78">
        <v>0.1</v>
      </c>
      <c r="AY78" s="3">
        <f>SUM(F78:AX78)</f>
        <v>6.5999999999999979</v>
      </c>
      <c r="AZ78" s="2">
        <f>AVERAGE(F78:AX78)</f>
        <v>0.73333333333333306</v>
      </c>
      <c r="CQ78" s="3">
        <f>SUM(BA78:CP78)</f>
        <v>0</v>
      </c>
      <c r="CR78" s="2"/>
      <c r="CS78" s="5">
        <f>CQ78+AY78</f>
        <v>6.5999999999999979</v>
      </c>
      <c r="CT78" s="6">
        <f>AVERAGE(CR78,AZ78)</f>
        <v>0.73333333333333306</v>
      </c>
    </row>
    <row r="79" spans="2:98" x14ac:dyDescent="0.2">
      <c r="B79" t="s">
        <v>121</v>
      </c>
      <c r="C79" s="5">
        <f>CS79</f>
        <v>6</v>
      </c>
      <c r="D79" s="6">
        <f>CT79</f>
        <v>2</v>
      </c>
      <c r="E79" s="15">
        <f>COUNT(F79:CP79)</f>
        <v>2</v>
      </c>
      <c r="BY79">
        <v>5</v>
      </c>
      <c r="BZ79">
        <v>1</v>
      </c>
      <c r="CQ79" s="3">
        <f>SUM(BA79:CP79)</f>
        <v>6</v>
      </c>
      <c r="CR79" s="2">
        <f>AVERAGE(BA79:CP79)*(2/3)</f>
        <v>2</v>
      </c>
      <c r="CS79" s="5">
        <f>CQ79+AY79</f>
        <v>6</v>
      </c>
      <c r="CT79" s="6">
        <f>AVERAGE(CR79,AZ79)</f>
        <v>2</v>
      </c>
    </row>
    <row r="80" spans="2:98" x14ac:dyDescent="0.2">
      <c r="B80" t="s">
        <v>125</v>
      </c>
      <c r="C80" s="5">
        <f>CS80</f>
        <v>5</v>
      </c>
      <c r="D80" s="6">
        <f>CT80</f>
        <v>3.333333333333333</v>
      </c>
      <c r="E80" s="15">
        <f>COUNT(F80:CP80)</f>
        <v>1</v>
      </c>
      <c r="CA80">
        <v>5</v>
      </c>
      <c r="CQ80" s="3">
        <f>SUM(BA80:CP80)</f>
        <v>5</v>
      </c>
      <c r="CR80" s="2">
        <f>AVERAGE(BA80:CP80)*(2/3)</f>
        <v>3.333333333333333</v>
      </c>
      <c r="CS80" s="5">
        <f>CQ80+AY80</f>
        <v>5</v>
      </c>
      <c r="CT80" s="6">
        <f>AVERAGE(CR80,AZ80)</f>
        <v>3.333333333333333</v>
      </c>
    </row>
    <row r="81" spans="2:98" x14ac:dyDescent="0.2">
      <c r="B81" t="s">
        <v>6</v>
      </c>
      <c r="C81" s="5">
        <f>CS81</f>
        <v>3</v>
      </c>
      <c r="D81" s="6">
        <f>CT81</f>
        <v>3</v>
      </c>
      <c r="E81" s="15">
        <f>COUNT(F81:CP81)</f>
        <v>3</v>
      </c>
      <c r="F81" s="1">
        <v>3</v>
      </c>
      <c r="AY81" s="3">
        <f>SUM(F81:AX81)</f>
        <v>3</v>
      </c>
      <c r="AZ81" s="2">
        <f>AVERAGE(F81:AX81)</f>
        <v>3</v>
      </c>
      <c r="CQ81" s="3">
        <f>SUM(BA81:CP81)</f>
        <v>0</v>
      </c>
      <c r="CR81" s="2"/>
      <c r="CS81" s="5">
        <f>CQ81+AY81</f>
        <v>3</v>
      </c>
      <c r="CT81" s="6">
        <f>AVERAGE(CR81,AZ81)</f>
        <v>3</v>
      </c>
    </row>
    <row r="82" spans="2:98" x14ac:dyDescent="0.2">
      <c r="B82" t="s">
        <v>79</v>
      </c>
      <c r="C82" s="5">
        <f>CS82</f>
        <v>3</v>
      </c>
      <c r="D82" s="6">
        <f>CT82</f>
        <v>3</v>
      </c>
      <c r="E82" s="15">
        <f>COUNT(F82:CP82)</f>
        <v>3</v>
      </c>
      <c r="AU82">
        <v>3</v>
      </c>
      <c r="AY82" s="3">
        <f>SUM(F82:AX82)</f>
        <v>3</v>
      </c>
      <c r="AZ82" s="2">
        <f>AVERAGE(F82:AX82)</f>
        <v>3</v>
      </c>
      <c r="CQ82" s="3">
        <f>SUM(BA82:CP82)</f>
        <v>0</v>
      </c>
      <c r="CR82" s="2"/>
      <c r="CS82" s="5">
        <f>CQ82+AY82</f>
        <v>3</v>
      </c>
      <c r="CT82" s="6">
        <f>AVERAGE(CR82,AZ82)</f>
        <v>3</v>
      </c>
    </row>
    <row r="83" spans="2:98" x14ac:dyDescent="0.2">
      <c r="B83" t="s">
        <v>77</v>
      </c>
      <c r="C83" s="5">
        <f>CS83</f>
        <v>2.6000000000000005</v>
      </c>
      <c r="D83" s="6">
        <f>CT83</f>
        <v>0.32500000000000007</v>
      </c>
      <c r="E83" s="15">
        <f>COUNT(F83:CP83)</f>
        <v>10</v>
      </c>
      <c r="AI83">
        <v>1</v>
      </c>
      <c r="AJ83">
        <v>0.1</v>
      </c>
      <c r="AK83">
        <v>1</v>
      </c>
      <c r="AL83">
        <v>0.1</v>
      </c>
      <c r="AM83">
        <v>0.1</v>
      </c>
      <c r="AN83">
        <v>0.1</v>
      </c>
      <c r="AP83">
        <v>0.1</v>
      </c>
      <c r="AQ83">
        <v>0.1</v>
      </c>
      <c r="AY83" s="3">
        <f>SUM(F83:AX83)</f>
        <v>2.6000000000000005</v>
      </c>
      <c r="AZ83" s="2">
        <f>AVERAGE(F83:AX83)</f>
        <v>0.32500000000000007</v>
      </c>
      <c r="CQ83" s="3">
        <f>SUM(BA83:CP83)</f>
        <v>0</v>
      </c>
      <c r="CR83" s="2"/>
      <c r="CS83" s="5">
        <f>CQ83+AY83</f>
        <v>2.6000000000000005</v>
      </c>
      <c r="CT83" s="6">
        <f>AVERAGE(CR83,AZ83)</f>
        <v>0.32500000000000007</v>
      </c>
    </row>
    <row r="84" spans="2:98" x14ac:dyDescent="0.2">
      <c r="B84" t="s">
        <v>122</v>
      </c>
      <c r="C84" s="5">
        <f>CS84</f>
        <v>2</v>
      </c>
      <c r="D84" s="6">
        <f>CT84</f>
        <v>0.66666666666666663</v>
      </c>
      <c r="E84" s="15">
        <f>COUNT(F84:CP84)</f>
        <v>2</v>
      </c>
      <c r="BZ84">
        <v>1</v>
      </c>
      <c r="CA84">
        <v>1</v>
      </c>
      <c r="CQ84" s="3">
        <f>SUM(BA84:CP84)</f>
        <v>2</v>
      </c>
      <c r="CR84" s="2">
        <f>AVERAGE(BA84:CP84)*(2/3)</f>
        <v>0.66666666666666663</v>
      </c>
      <c r="CS84" s="5">
        <f>CQ84+AY84</f>
        <v>2</v>
      </c>
      <c r="CT84" s="6">
        <f>AVERAGE(CR84,AZ84)</f>
        <v>0.66666666666666663</v>
      </c>
    </row>
    <row r="85" spans="2:98" x14ac:dyDescent="0.2">
      <c r="B85" t="s">
        <v>74</v>
      </c>
      <c r="C85" s="5">
        <f>CS85</f>
        <v>0.89999999999999991</v>
      </c>
      <c r="D85" s="6">
        <f>CT85</f>
        <v>9.9999999999999992E-2</v>
      </c>
      <c r="E85" s="15">
        <f>COUNT(F85:CP85)</f>
        <v>11</v>
      </c>
      <c r="AI85">
        <v>0.1</v>
      </c>
      <c r="AJ85">
        <v>0.1</v>
      </c>
      <c r="AK85">
        <v>0.1</v>
      </c>
      <c r="AL85">
        <v>0.1</v>
      </c>
      <c r="AM85">
        <v>0.1</v>
      </c>
      <c r="AN85">
        <v>0.1</v>
      </c>
      <c r="AO85">
        <v>0.1</v>
      </c>
      <c r="AP85">
        <v>0.1</v>
      </c>
      <c r="AQ85">
        <v>0.1</v>
      </c>
      <c r="AY85" s="3">
        <f>SUM(F85:AX85)</f>
        <v>0.89999999999999991</v>
      </c>
      <c r="AZ85" s="2">
        <f>AVERAGE(F85:AX85)</f>
        <v>9.9999999999999992E-2</v>
      </c>
      <c r="CQ85" s="3">
        <f>SUM(BA85:CP85)</f>
        <v>0</v>
      </c>
      <c r="CR85" s="2"/>
      <c r="CS85" s="5">
        <f>CQ85+AY85</f>
        <v>0.89999999999999991</v>
      </c>
      <c r="CT85" s="6">
        <f>AVERAGE(CR85,AZ85)</f>
        <v>9.9999999999999992E-2</v>
      </c>
    </row>
    <row r="86" spans="2:98" x14ac:dyDescent="0.2">
      <c r="B86" t="s">
        <v>75</v>
      </c>
      <c r="C86" s="5">
        <f>CS86</f>
        <v>0.89999999999999991</v>
      </c>
      <c r="D86" s="6">
        <f>CT86</f>
        <v>9.9999999999999992E-2</v>
      </c>
      <c r="E86" s="15">
        <f>COUNT(F86:CP86)</f>
        <v>11</v>
      </c>
      <c r="AI86">
        <v>0.1</v>
      </c>
      <c r="AJ86">
        <v>0.1</v>
      </c>
      <c r="AK86">
        <v>0.1</v>
      </c>
      <c r="AL86">
        <v>0.1</v>
      </c>
      <c r="AM86">
        <v>0.1</v>
      </c>
      <c r="AN86">
        <v>0.1</v>
      </c>
      <c r="AO86">
        <v>0.1</v>
      </c>
      <c r="AP86">
        <v>0.1</v>
      </c>
      <c r="AQ86">
        <v>0.1</v>
      </c>
      <c r="AY86" s="3">
        <f>SUM(F86:AX86)</f>
        <v>0.89999999999999991</v>
      </c>
      <c r="AZ86" s="2">
        <f>AVERAGE(F86:AX86)</f>
        <v>9.9999999999999992E-2</v>
      </c>
      <c r="CQ86" s="3">
        <f>SUM(BA86:CP86)</f>
        <v>0</v>
      </c>
      <c r="CR86" s="2"/>
      <c r="CS86" s="5">
        <f>CQ86+AY86</f>
        <v>0.89999999999999991</v>
      </c>
      <c r="CT86" s="6">
        <f>AVERAGE(CR86,AZ86)</f>
        <v>9.9999999999999992E-2</v>
      </c>
    </row>
    <row r="87" spans="2:98" x14ac:dyDescent="0.2">
      <c r="B87" t="s">
        <v>18</v>
      </c>
      <c r="C87" s="5">
        <f>CS87</f>
        <v>0.1</v>
      </c>
      <c r="D87" s="6">
        <f>CT87</f>
        <v>0.1</v>
      </c>
      <c r="E87" s="15">
        <f>COUNT(F87:CP87)</f>
        <v>3</v>
      </c>
      <c r="I87" s="1">
        <v>0.1</v>
      </c>
      <c r="AY87" s="3">
        <f>SUM(F87:AX87)</f>
        <v>0.1</v>
      </c>
      <c r="AZ87" s="2">
        <f>AVERAGE(F87:AX87)</f>
        <v>0.1</v>
      </c>
      <c r="CQ87" s="3">
        <f>SUM(BA87:CP87)</f>
        <v>0</v>
      </c>
      <c r="CR87" s="2"/>
      <c r="CS87" s="5">
        <f>CQ87+AY87</f>
        <v>0.1</v>
      </c>
      <c r="CT87" s="6">
        <f>AVERAGE(CR87,AZ87)</f>
        <v>0.1</v>
      </c>
    </row>
    <row r="88" spans="2:98" x14ac:dyDescent="0.2">
      <c r="B88" t="s">
        <v>123</v>
      </c>
      <c r="C88" s="5">
        <f>CS88</f>
        <v>0.1</v>
      </c>
      <c r="D88" s="6">
        <f>CT88</f>
        <v>6.6666666666666666E-2</v>
      </c>
      <c r="E88" s="15">
        <f>COUNT(F88:CP88)</f>
        <v>1</v>
      </c>
      <c r="BZ88">
        <v>0.1</v>
      </c>
      <c r="CQ88" s="3">
        <f>SUM(BA88:CP88)</f>
        <v>0.1</v>
      </c>
      <c r="CR88" s="2">
        <f>AVERAGE(BA88:CP88)*(2/3)</f>
        <v>6.6666666666666666E-2</v>
      </c>
      <c r="CS88" s="5">
        <f>CQ88+AY88</f>
        <v>0.1</v>
      </c>
      <c r="CT88" s="6">
        <f>AVERAGE(CR88,AZ88)</f>
        <v>6.6666666666666666E-2</v>
      </c>
    </row>
    <row r="89" spans="2:98" x14ac:dyDescent="0.2">
      <c r="CQ89" s="3"/>
      <c r="CR89" s="2"/>
    </row>
    <row r="90" spans="2:98" x14ac:dyDescent="0.2">
      <c r="CQ90" s="3"/>
      <c r="CR90" s="2"/>
    </row>
    <row r="91" spans="2:98" x14ac:dyDescent="0.2">
      <c r="CQ91" s="3"/>
      <c r="CR91" s="2"/>
    </row>
    <row r="92" spans="2:98" x14ac:dyDescent="0.2">
      <c r="CQ92" s="3"/>
      <c r="CR92" s="2"/>
    </row>
    <row r="93" spans="2:98" x14ac:dyDescent="0.2">
      <c r="CQ93" s="3"/>
      <c r="CR93" s="2"/>
    </row>
    <row r="94" spans="2:98" x14ac:dyDescent="0.2">
      <c r="CQ94" s="3"/>
      <c r="CR94" s="2"/>
    </row>
    <row r="95" spans="2:98" x14ac:dyDescent="0.2">
      <c r="CQ95" s="3"/>
      <c r="CR95" s="2"/>
    </row>
    <row r="96" spans="2:98" x14ac:dyDescent="0.2">
      <c r="CQ96" s="3"/>
      <c r="CR96" s="2"/>
    </row>
    <row r="97" spans="95:96" x14ac:dyDescent="0.2">
      <c r="CQ97" s="3"/>
      <c r="CR97" s="2"/>
    </row>
    <row r="98" spans="95:96" x14ac:dyDescent="0.2">
      <c r="CQ98" s="3"/>
      <c r="CR98" s="2"/>
    </row>
    <row r="99" spans="95:96" x14ac:dyDescent="0.2">
      <c r="CQ99" s="3"/>
      <c r="CR99" s="2"/>
    </row>
    <row r="100" spans="95:96" x14ac:dyDescent="0.2">
      <c r="CQ100" s="3"/>
      <c r="CR100" s="2"/>
    </row>
    <row r="101" spans="95:96" x14ac:dyDescent="0.2">
      <c r="CQ101" s="3"/>
      <c r="CR101" s="2"/>
    </row>
    <row r="102" spans="95:96" x14ac:dyDescent="0.2">
      <c r="CQ102" s="3"/>
      <c r="CR102" s="2"/>
    </row>
    <row r="103" spans="95:96" x14ac:dyDescent="0.2">
      <c r="CQ103" s="3"/>
      <c r="CR103" s="2"/>
    </row>
    <row r="104" spans="95:96" x14ac:dyDescent="0.2">
      <c r="CQ104" s="3"/>
      <c r="CR104" s="2"/>
    </row>
    <row r="105" spans="95:96" x14ac:dyDescent="0.2">
      <c r="CQ105" s="3"/>
      <c r="CR105" s="2"/>
    </row>
    <row r="106" spans="95:96" x14ac:dyDescent="0.2">
      <c r="CQ106" s="3"/>
      <c r="CR106" s="2"/>
    </row>
    <row r="107" spans="95:96" x14ac:dyDescent="0.2">
      <c r="CQ107" s="3"/>
      <c r="CR107" s="2"/>
    </row>
    <row r="108" spans="95:96" x14ac:dyDescent="0.2">
      <c r="CQ108" s="3"/>
      <c r="CR108" s="2"/>
    </row>
    <row r="109" spans="95:96" x14ac:dyDescent="0.2">
      <c r="CQ109" s="3"/>
      <c r="CR109" s="2"/>
    </row>
    <row r="110" spans="95:96" x14ac:dyDescent="0.2">
      <c r="CQ110" s="3"/>
      <c r="CR110" s="2"/>
    </row>
    <row r="111" spans="95:96" x14ac:dyDescent="0.2">
      <c r="CQ111" s="3"/>
      <c r="CR111" s="2"/>
    </row>
    <row r="112" spans="95:96" x14ac:dyDescent="0.2">
      <c r="CQ112" s="3"/>
      <c r="CR112" s="2"/>
    </row>
  </sheetData>
  <sortState ref="B3:CT88">
    <sortCondition descending="1" ref="C3:C88"/>
    <sortCondition descending="1" ref="D3:D8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8"/>
  <sheetViews>
    <sheetView tabSelected="1" topLeftCell="A91" workbookViewId="0">
      <selection activeCell="D107" sqref="D107"/>
    </sheetView>
  </sheetViews>
  <sheetFormatPr defaultRowHeight="12.75" x14ac:dyDescent="0.2"/>
  <cols>
    <col min="2" max="2" width="28.625" bestFit="1" customWidth="1"/>
    <col min="3" max="4" width="9" style="1"/>
    <col min="5" max="5" width="9.5" style="1" customWidth="1"/>
  </cols>
  <sheetData>
    <row r="1" spans="2:5" x14ac:dyDescent="0.2">
      <c r="B1" t="str">
        <f>'U17-Senior-motionist'!B1</f>
        <v>Spiller</v>
      </c>
    </row>
    <row r="2" spans="2:5" ht="25.5" x14ac:dyDescent="0.2">
      <c r="C2" s="1" t="str">
        <f>'U17-Senior-motionist'!C2</f>
        <v>Total</v>
      </c>
      <c r="D2" s="1" t="str">
        <f>'U17-Senior-motionist'!D2</f>
        <v>Totalsnit</v>
      </c>
      <c r="E2" s="16" t="s">
        <v>134</v>
      </c>
    </row>
    <row r="3" spans="2:5" x14ac:dyDescent="0.2">
      <c r="B3" s="17" t="str">
        <f>'U17-Senior-motionist'!B3</f>
        <v>Henrik Stensig</v>
      </c>
      <c r="C3" s="5">
        <f>'U17-Senior-motionist'!C3</f>
        <v>81</v>
      </c>
      <c r="D3" s="18">
        <f>'U17-Senior-motionist'!D3</f>
        <v>4.9090909090909083</v>
      </c>
      <c r="E3" s="17">
        <f>'U17-Senior-motionist'!E3</f>
        <v>11</v>
      </c>
    </row>
    <row r="4" spans="2:5" x14ac:dyDescent="0.2">
      <c r="B4" s="17" t="str">
        <f>'U11-U15'!A2</f>
        <v>Caroline Egelund Darlie Schmidt</v>
      </c>
      <c r="C4" s="19">
        <f>'U11-U15'!B2</f>
        <v>75.099999999999994</v>
      </c>
      <c r="D4" s="18">
        <f>'U11-U15'!C2</f>
        <v>5.0066666666666659</v>
      </c>
      <c r="E4" s="17">
        <f>'U11-U15'!D2</f>
        <v>15</v>
      </c>
    </row>
    <row r="5" spans="2:5" x14ac:dyDescent="0.2">
      <c r="B5" s="17" t="str">
        <f>'U17-Senior-motionist'!B4</f>
        <v>Gitte b. Reichkendler</v>
      </c>
      <c r="C5" s="19">
        <f>'U17-Senior-motionist'!C4</f>
        <v>74</v>
      </c>
      <c r="D5" s="18">
        <f>'U17-Senior-motionist'!D4</f>
        <v>5.481481481481481</v>
      </c>
      <c r="E5" s="17">
        <f>'U17-Senior-motionist'!E4</f>
        <v>9</v>
      </c>
    </row>
    <row r="6" spans="2:5" x14ac:dyDescent="0.2">
      <c r="B6" s="17" t="str">
        <f>'U11-U15'!A3</f>
        <v>Oskar Emil Funch Bengtson</v>
      </c>
      <c r="C6" s="19">
        <f>'U11-U15'!B3</f>
        <v>74</v>
      </c>
      <c r="D6" s="18">
        <f>'U11-U15'!C3</f>
        <v>4.9333333333333336</v>
      </c>
      <c r="E6" s="17">
        <f>'U11-U15'!D3</f>
        <v>15</v>
      </c>
    </row>
    <row r="7" spans="2:5" x14ac:dyDescent="0.2">
      <c r="B7" s="17" t="str">
        <f>'U17-Senior-motionist'!B5</f>
        <v>Hanne Elberling</v>
      </c>
      <c r="C7" s="19">
        <f>'U17-Senior-motionist'!C5</f>
        <v>72</v>
      </c>
      <c r="D7" s="18">
        <f>'U17-Senior-motionist'!D5</f>
        <v>5.333333333333333</v>
      </c>
      <c r="E7" s="17">
        <f>'U17-Senior-motionist'!E5</f>
        <v>9</v>
      </c>
    </row>
    <row r="8" spans="2:5" x14ac:dyDescent="0.2">
      <c r="B8" s="17" t="str">
        <f>'U17-Senior-motionist'!B6</f>
        <v>Carina Therkelsen</v>
      </c>
      <c r="C8" s="19">
        <f>'U17-Senior-motionist'!C6</f>
        <v>71</v>
      </c>
      <c r="D8" s="18">
        <f>'U17-Senior-motionist'!D6</f>
        <v>5.2592592592592595</v>
      </c>
      <c r="E8" s="17">
        <f>'U17-Senior-motionist'!E6</f>
        <v>9</v>
      </c>
    </row>
    <row r="9" spans="2:5" x14ac:dyDescent="0.2">
      <c r="B9" s="17" t="str">
        <f>'U17-Senior-motionist'!B7</f>
        <v>Poul-Erik Lund</v>
      </c>
      <c r="C9" s="19">
        <f>'U17-Senior-motionist'!C7</f>
        <v>66</v>
      </c>
      <c r="D9" s="18">
        <f>'U17-Senior-motionist'!D7</f>
        <v>4.8888888888888884</v>
      </c>
      <c r="E9" s="17">
        <f>'U17-Senior-motionist'!E7</f>
        <v>9</v>
      </c>
    </row>
    <row r="10" spans="2:5" x14ac:dyDescent="0.2">
      <c r="B10" s="17" t="str">
        <f>'U17-Senior-motionist'!B8</f>
        <v>Brian Kvisgaard</v>
      </c>
      <c r="C10" s="19">
        <f>'U17-Senior-motionist'!C8</f>
        <v>64</v>
      </c>
      <c r="D10" s="18">
        <f>'U17-Senior-motionist'!D8</f>
        <v>3.8787878787878789</v>
      </c>
      <c r="E10" s="17">
        <f>'U17-Senior-motionist'!E8</f>
        <v>11</v>
      </c>
    </row>
    <row r="11" spans="2:5" x14ac:dyDescent="0.2">
      <c r="B11" s="17" t="str">
        <f>'U17-Senior-motionist'!B9</f>
        <v>Kim Lundgreen</v>
      </c>
      <c r="C11" s="19">
        <f>'U17-Senior-motionist'!C9</f>
        <v>58</v>
      </c>
      <c r="D11" s="18">
        <f>'U17-Senior-motionist'!D9</f>
        <v>4.833333333333333</v>
      </c>
      <c r="E11" s="17">
        <f>'U17-Senior-motionist'!E9</f>
        <v>8</v>
      </c>
    </row>
    <row r="12" spans="2:5" x14ac:dyDescent="0.2">
      <c r="B12" s="17" t="str">
        <f>'U11-U15'!A4</f>
        <v>Sebastian Deleuran Sørensen</v>
      </c>
      <c r="C12" s="19">
        <f>'U11-U15'!B4</f>
        <v>56.2</v>
      </c>
      <c r="D12" s="18">
        <f>'U11-U15'!C4</f>
        <v>4.0142857142857142</v>
      </c>
      <c r="E12" s="17">
        <f>'U11-U15'!D4</f>
        <v>14</v>
      </c>
    </row>
    <row r="13" spans="2:5" x14ac:dyDescent="0.2">
      <c r="B13" s="17" t="str">
        <f>'U17-Senior-motionist'!B10</f>
        <v>Niclas Refsgaard</v>
      </c>
      <c r="C13" s="19">
        <f>'U17-Senior-motionist'!C10</f>
        <v>55.300000000000004</v>
      </c>
      <c r="D13" s="18">
        <f>'U17-Senior-motionist'!D10</f>
        <v>3.0722222222222224</v>
      </c>
      <c r="E13" s="4">
        <f>'U17-Senior-motionist'!E10</f>
        <v>20</v>
      </c>
    </row>
    <row r="14" spans="2:5" x14ac:dyDescent="0.2">
      <c r="B14" s="17" t="str">
        <f>'U17-Senior-motionist'!B11</f>
        <v>Thomas Hvass</v>
      </c>
      <c r="C14" s="19">
        <f>'U17-Senior-motionist'!C11</f>
        <v>55</v>
      </c>
      <c r="D14" s="18">
        <f>'U17-Senior-motionist'!D11</f>
        <v>4.583333333333333</v>
      </c>
      <c r="E14" s="17">
        <f>'U17-Senior-motionist'!E11</f>
        <v>8</v>
      </c>
    </row>
    <row r="15" spans="2:5" x14ac:dyDescent="0.2">
      <c r="B15" s="17" t="str">
        <f>'U17-Senior-motionist'!B12</f>
        <v xml:space="preserve">Adam Larsen </v>
      </c>
      <c r="C15" s="19">
        <f>'U17-Senior-motionist'!C12</f>
        <v>54.2</v>
      </c>
      <c r="D15" s="18">
        <f>'U17-Senior-motionist'!D12</f>
        <v>3.1882352941176473</v>
      </c>
      <c r="E15" s="17">
        <f>'U17-Senior-motionist'!E12</f>
        <v>19</v>
      </c>
    </row>
    <row r="16" spans="2:5" x14ac:dyDescent="0.2">
      <c r="B16" s="17" t="str">
        <f>'U17-Senior-motionist'!B13</f>
        <v>Camilla Bachmann</v>
      </c>
      <c r="C16" s="19">
        <f>'U17-Senior-motionist'!C13</f>
        <v>52</v>
      </c>
      <c r="D16" s="18">
        <f>'U17-Senior-motionist'!D13</f>
        <v>3.8518518518518516</v>
      </c>
      <c r="E16" s="17">
        <f>'U17-Senior-motionist'!E13</f>
        <v>9</v>
      </c>
    </row>
    <row r="17" spans="2:5" x14ac:dyDescent="0.2">
      <c r="B17" s="17" t="str">
        <f>'U17-Senior-motionist'!B14</f>
        <v xml:space="preserve">Morten Grand </v>
      </c>
      <c r="C17" s="19">
        <f>'U17-Senior-motionist'!C14</f>
        <v>49.2</v>
      </c>
      <c r="D17" s="18">
        <f>'U17-Senior-motionist'!D14</f>
        <v>3.2800000000000002</v>
      </c>
      <c r="E17" s="17">
        <f>'U17-Senior-motionist'!E14</f>
        <v>17</v>
      </c>
    </row>
    <row r="18" spans="2:5" x14ac:dyDescent="0.2">
      <c r="B18" s="17" t="str">
        <f>'U11-U15'!A5</f>
        <v>Frederik Egelund Darlie Schmidt</v>
      </c>
      <c r="C18" s="19">
        <f>'U11-U15'!B5</f>
        <v>49.1</v>
      </c>
      <c r="D18" s="18">
        <f>'U11-U15'!C5</f>
        <v>4.0916666666666668</v>
      </c>
      <c r="E18" s="17">
        <f>'U11-U15'!D5</f>
        <v>12</v>
      </c>
    </row>
    <row r="19" spans="2:5" x14ac:dyDescent="0.2">
      <c r="B19" s="17" t="str">
        <f>'U17-Senior-motionist'!B15</f>
        <v>Mette Frost</v>
      </c>
      <c r="C19" s="19">
        <f>'U17-Senior-motionist'!C15</f>
        <v>49.1</v>
      </c>
      <c r="D19" s="18">
        <f>'U17-Senior-motionist'!D15</f>
        <v>3.0687500000000001</v>
      </c>
      <c r="E19" s="17">
        <f>'U17-Senior-motionist'!E15</f>
        <v>18</v>
      </c>
    </row>
    <row r="20" spans="2:5" x14ac:dyDescent="0.2">
      <c r="B20" s="17" t="str">
        <f>'U17-Senior-motionist'!B16</f>
        <v>Niels Peter Jørgensen</v>
      </c>
      <c r="C20" s="19">
        <f>'U17-Senior-motionist'!C16</f>
        <v>49</v>
      </c>
      <c r="D20" s="18">
        <f>'U17-Senior-motionist'!D16</f>
        <v>5.4444444444444438</v>
      </c>
      <c r="E20" s="17">
        <f>'U17-Senior-motionist'!E16</f>
        <v>6</v>
      </c>
    </row>
    <row r="21" spans="2:5" x14ac:dyDescent="0.2">
      <c r="B21" s="17" t="str">
        <f>'U11-U15'!A6</f>
        <v>Esben Jannes Jacobsen</v>
      </c>
      <c r="C21" s="19">
        <f>'U11-U15'!B6</f>
        <v>49</v>
      </c>
      <c r="D21" s="18">
        <f>'U11-U15'!C6</f>
        <v>4.9000000000000004</v>
      </c>
      <c r="E21" s="17">
        <f>'U11-U15'!D6</f>
        <v>10</v>
      </c>
    </row>
    <row r="22" spans="2:5" x14ac:dyDescent="0.2">
      <c r="B22" s="17" t="str">
        <f>'U17-Senior-motionist'!B17</f>
        <v>Flemming Borg</v>
      </c>
      <c r="C22" s="19">
        <f>'U17-Senior-motionist'!C17</f>
        <v>48</v>
      </c>
      <c r="D22" s="18">
        <f>'U17-Senior-motionist'!D17</f>
        <v>4.5714285714285712</v>
      </c>
      <c r="E22" s="17">
        <f>'U17-Senior-motionist'!E17</f>
        <v>7</v>
      </c>
    </row>
    <row r="23" spans="2:5" x14ac:dyDescent="0.2">
      <c r="B23" s="17" t="str">
        <f>'U17-Senior-motionist'!B18</f>
        <v>Jakob Jespersen</v>
      </c>
      <c r="C23" s="19">
        <f>'U17-Senior-motionist'!C18</f>
        <v>47.2</v>
      </c>
      <c r="D23" s="18">
        <f>'U17-Senior-motionist'!D18</f>
        <v>3.1466666666666669</v>
      </c>
      <c r="E23" s="17">
        <f>'U17-Senior-motionist'!E18</f>
        <v>10</v>
      </c>
    </row>
    <row r="24" spans="2:5" x14ac:dyDescent="0.2">
      <c r="B24" s="17" t="str">
        <f>'U17-Senior-motionist'!B19</f>
        <v>Kate Nielsen</v>
      </c>
      <c r="C24" s="19">
        <f>'U17-Senior-motionist'!C19</f>
        <v>47.1</v>
      </c>
      <c r="D24" s="18">
        <f>'U17-Senior-motionist'!D19</f>
        <v>3.4055555555555559</v>
      </c>
      <c r="E24" s="17">
        <f>'U17-Senior-motionist'!E19</f>
        <v>11</v>
      </c>
    </row>
    <row r="25" spans="2:5" x14ac:dyDescent="0.2">
      <c r="B25" s="17" t="str">
        <f>'U17-Senior-motionist'!B20</f>
        <v>Jonas Rafn</v>
      </c>
      <c r="C25" s="19">
        <f>'U17-Senior-motionist'!C20</f>
        <v>46.6</v>
      </c>
      <c r="D25" s="18">
        <f>'U17-Senior-motionist'!D20</f>
        <v>2.588888888888889</v>
      </c>
      <c r="E25" s="4">
        <f>'U17-Senior-motionist'!E20</f>
        <v>20</v>
      </c>
    </row>
    <row r="26" spans="2:5" x14ac:dyDescent="0.2">
      <c r="B26" s="17" t="str">
        <f>'U17-Senior-motionist'!B21</f>
        <v>Jens Bøggild</v>
      </c>
      <c r="C26" s="19">
        <f>'U17-Senior-motionist'!C21</f>
        <v>45.500000000000007</v>
      </c>
      <c r="D26" s="18">
        <f>'U17-Senior-motionist'!D21</f>
        <v>2.5277777777777781</v>
      </c>
      <c r="E26" s="4">
        <f>'U17-Senior-motionist'!E21</f>
        <v>20</v>
      </c>
    </row>
    <row r="27" spans="2:5" x14ac:dyDescent="0.2">
      <c r="B27" s="17" t="str">
        <f>'U17-Senior-motionist'!B22</f>
        <v>Jeppe Krag</v>
      </c>
      <c r="C27" s="19">
        <f>'U17-Senior-motionist'!C22</f>
        <v>43</v>
      </c>
      <c r="D27" s="18">
        <f>'U17-Senior-motionist'!D22</f>
        <v>3.3076923076923075</v>
      </c>
      <c r="E27" s="17">
        <f>'U17-Senior-motionist'!E22</f>
        <v>15</v>
      </c>
    </row>
    <row r="28" spans="2:5" x14ac:dyDescent="0.2">
      <c r="B28" s="17" t="str">
        <f>'U11-U15'!A7</f>
        <v>Alberte Dahl</v>
      </c>
      <c r="C28" s="19">
        <f>'U11-U15'!B7</f>
        <v>42.1</v>
      </c>
      <c r="D28" s="18">
        <f>'U11-U15'!C7</f>
        <v>3.8272727272727276</v>
      </c>
      <c r="E28" s="17">
        <f>'U11-U15'!D7</f>
        <v>11</v>
      </c>
    </row>
    <row r="29" spans="2:5" x14ac:dyDescent="0.2">
      <c r="B29" s="17" t="str">
        <f>'U17-Senior-motionist'!B23</f>
        <v>Jacob Bøye Nielsen</v>
      </c>
      <c r="C29" s="19">
        <f>'U17-Senior-motionist'!C23</f>
        <v>42.1</v>
      </c>
      <c r="D29" s="18">
        <f>'U17-Senior-motionist'!D23</f>
        <v>2.6321428571428571</v>
      </c>
      <c r="E29" s="17">
        <f>'U17-Senior-motionist'!E23</f>
        <v>11</v>
      </c>
    </row>
    <row r="30" spans="2:5" x14ac:dyDescent="0.2">
      <c r="B30" s="17" t="str">
        <f>'U17-Senior-motionist'!B24</f>
        <v>Jonna Madsen</v>
      </c>
      <c r="C30" s="19">
        <f>'U17-Senior-motionist'!C24</f>
        <v>42</v>
      </c>
      <c r="D30" s="18">
        <f>'U17-Senior-motionist'!D24</f>
        <v>3.5</v>
      </c>
      <c r="E30" s="17">
        <f>'U17-Senior-motionist'!E24</f>
        <v>8</v>
      </c>
    </row>
    <row r="31" spans="2:5" x14ac:dyDescent="0.2">
      <c r="B31" s="17" t="str">
        <f>'U11-U15'!A8</f>
        <v>Sirius Levin Langhoff</v>
      </c>
      <c r="C31" s="19">
        <f>'U11-U15'!B8</f>
        <v>41.2</v>
      </c>
      <c r="D31" s="18">
        <f>'U11-U15'!C8</f>
        <v>3.1692307692307695</v>
      </c>
      <c r="E31" s="17">
        <f>'U11-U15'!D8</f>
        <v>13</v>
      </c>
    </row>
    <row r="32" spans="2:5" x14ac:dyDescent="0.2">
      <c r="B32" s="17" t="str">
        <f>'U17-Senior-motionist'!B25</f>
        <v>Henning Østerberg</v>
      </c>
      <c r="C32" s="19">
        <f>'U17-Senior-motionist'!C25</f>
        <v>41.1</v>
      </c>
      <c r="D32" s="18">
        <f>'U17-Senior-motionist'!D25</f>
        <v>3.9142857142857146</v>
      </c>
      <c r="E32" s="17">
        <f>'U17-Senior-motionist'!E25</f>
        <v>7</v>
      </c>
    </row>
    <row r="33" spans="2:5" x14ac:dyDescent="0.2">
      <c r="B33" s="17" t="str">
        <f>'U17-Senior-motionist'!B26</f>
        <v>Martin Hargaard</v>
      </c>
      <c r="C33" s="19">
        <f>'U17-Senior-motionist'!C26</f>
        <v>41</v>
      </c>
      <c r="D33" s="18">
        <f>'U17-Senior-motionist'!D26</f>
        <v>3.7272727272727271</v>
      </c>
      <c r="E33" s="17">
        <f>'U17-Senior-motionist'!E26</f>
        <v>13</v>
      </c>
    </row>
    <row r="34" spans="2:5" x14ac:dyDescent="0.2">
      <c r="B34" s="17" t="str">
        <f>'U11-U15'!A9</f>
        <v>Julia Ringe</v>
      </c>
      <c r="C34" s="19">
        <f>'U11-U15'!B9</f>
        <v>40.299999999999997</v>
      </c>
      <c r="D34" s="18">
        <f>'U11-U15'!C9</f>
        <v>3.3583333333333329</v>
      </c>
      <c r="E34" s="17">
        <f>'U11-U15'!D9</f>
        <v>12</v>
      </c>
    </row>
    <row r="35" spans="2:5" x14ac:dyDescent="0.2">
      <c r="B35" s="17" t="str">
        <f>'U11-U15'!A10</f>
        <v>Alexander Visby</v>
      </c>
      <c r="C35" s="19">
        <f>'U11-U15'!B10</f>
        <v>40.200000000000003</v>
      </c>
      <c r="D35" s="18">
        <f>'U11-U15'!C10</f>
        <v>3.0923076923076924</v>
      </c>
      <c r="E35" s="17">
        <f>'U11-U15'!D10</f>
        <v>13</v>
      </c>
    </row>
    <row r="36" spans="2:5" x14ac:dyDescent="0.2">
      <c r="B36" s="17" t="str">
        <f>'U17-Senior-motionist'!B27</f>
        <v>Zindy Westergaard</v>
      </c>
      <c r="C36" s="19">
        <f>'U17-Senior-motionist'!C27</f>
        <v>40</v>
      </c>
      <c r="D36" s="18">
        <f>'U17-Senior-motionist'!D27</f>
        <v>4.4444444444444446</v>
      </c>
      <c r="E36" s="17">
        <f>'U17-Senior-motionist'!E27</f>
        <v>6</v>
      </c>
    </row>
    <row r="37" spans="2:5" x14ac:dyDescent="0.2">
      <c r="B37" s="17" t="str">
        <f>'U11-U15'!A11</f>
        <v>Liva Sofie Funch Bengtson</v>
      </c>
      <c r="C37" s="19">
        <f>'U11-U15'!B11</f>
        <v>38.500000000000007</v>
      </c>
      <c r="D37" s="18">
        <f>'U11-U15'!C11</f>
        <v>2.9615384615384621</v>
      </c>
      <c r="E37" s="17">
        <f>'U11-U15'!D11</f>
        <v>13</v>
      </c>
    </row>
    <row r="38" spans="2:5" x14ac:dyDescent="0.2">
      <c r="B38" s="17" t="str">
        <f>'U11-U15'!A12</f>
        <v>Magnus Elberling Christensen</v>
      </c>
      <c r="C38" s="19">
        <f>'U11-U15'!B12</f>
        <v>37.200000000000003</v>
      </c>
      <c r="D38" s="18">
        <f>'U11-U15'!C12</f>
        <v>3.3818181818181823</v>
      </c>
      <c r="E38" s="17">
        <f>'U11-U15'!D12</f>
        <v>11</v>
      </c>
    </row>
    <row r="39" spans="2:5" x14ac:dyDescent="0.2">
      <c r="B39" s="17" t="str">
        <f>'U17-Senior-motionist'!B28</f>
        <v>Frida Klint Stuhr</v>
      </c>
      <c r="C39" s="19">
        <f>'U17-Senior-motionist'!C28</f>
        <v>36.300000000000004</v>
      </c>
      <c r="D39" s="18">
        <f>'U17-Senior-motionist'!D28</f>
        <v>3.0250000000000004</v>
      </c>
      <c r="E39" s="17">
        <f>'U17-Senior-motionist'!E28</f>
        <v>14</v>
      </c>
    </row>
    <row r="40" spans="2:5" x14ac:dyDescent="0.2">
      <c r="B40" s="17" t="str">
        <f>'U11-U15'!A13</f>
        <v>Julian P Bärenholdt Reichkendler</v>
      </c>
      <c r="C40" s="19">
        <f>'U11-U15'!B13</f>
        <v>36.200000000000003</v>
      </c>
      <c r="D40" s="18">
        <f>'U11-U15'!C13</f>
        <v>3.290909090909091</v>
      </c>
      <c r="E40" s="17">
        <f>'U11-U15'!D13</f>
        <v>11</v>
      </c>
    </row>
    <row r="41" spans="2:5" x14ac:dyDescent="0.2">
      <c r="B41" s="17" t="str">
        <f>'U17-Senior-motionist'!B29</f>
        <v>Jesper Andersen</v>
      </c>
      <c r="C41" s="19">
        <f>'U17-Senior-motionist'!C29</f>
        <v>36</v>
      </c>
      <c r="D41" s="18">
        <f>'U17-Senior-motionist'!D29</f>
        <v>4</v>
      </c>
      <c r="E41" s="17">
        <f>'U17-Senior-motionist'!E29</f>
        <v>6</v>
      </c>
    </row>
    <row r="42" spans="2:5" x14ac:dyDescent="0.2">
      <c r="B42" s="17" t="str">
        <f>'U17-Senior-motionist'!B30</f>
        <v>Jan Munk</v>
      </c>
      <c r="C42" s="19">
        <f>'U17-Senior-motionist'!C30</f>
        <v>35.200000000000003</v>
      </c>
      <c r="D42" s="18">
        <f>'U17-Senior-motionist'!D30</f>
        <v>2.9333333333333336</v>
      </c>
      <c r="E42" s="17">
        <f>'U17-Senior-motionist'!E30</f>
        <v>8</v>
      </c>
    </row>
    <row r="43" spans="2:5" x14ac:dyDescent="0.2">
      <c r="B43" s="17" t="str">
        <f>'U17-Senior-motionist'!B31</f>
        <v>Emilie Jensen</v>
      </c>
      <c r="C43" s="19">
        <f>'U17-Senior-motionist'!C31</f>
        <v>34.200000000000003</v>
      </c>
      <c r="D43" s="18">
        <f>'U17-Senior-motionist'!D31</f>
        <v>3.8000000000000003</v>
      </c>
      <c r="E43" s="17">
        <f>'U17-Senior-motionist'!E31</f>
        <v>11</v>
      </c>
    </row>
    <row r="44" spans="2:5" x14ac:dyDescent="0.2">
      <c r="B44" s="17" t="str">
        <f>'U17-Senior-motionist'!B32</f>
        <v>Martin Jørgensen</v>
      </c>
      <c r="C44" s="19">
        <f>'U17-Senior-motionist'!C32</f>
        <v>34.1</v>
      </c>
      <c r="D44" s="18">
        <f>'U17-Senior-motionist'!D32</f>
        <v>3.41</v>
      </c>
      <c r="E44" s="17">
        <f>'U17-Senior-motionist'!E32</f>
        <v>12</v>
      </c>
    </row>
    <row r="45" spans="2:5" x14ac:dyDescent="0.2">
      <c r="B45" s="17" t="str">
        <f>'U17-Senior-motionist'!B33</f>
        <v>Lea Hansen</v>
      </c>
      <c r="C45" s="19">
        <f>'U17-Senior-motionist'!C33</f>
        <v>34</v>
      </c>
      <c r="D45" s="18">
        <f>'U17-Senior-motionist'!D33</f>
        <v>5.6666666666666661</v>
      </c>
      <c r="E45" s="17">
        <f>'U17-Senior-motionist'!E33</f>
        <v>4</v>
      </c>
    </row>
    <row r="46" spans="2:5" x14ac:dyDescent="0.2">
      <c r="B46" s="17" t="str">
        <f>'U11-U15'!A14</f>
        <v>Isabell Aslan</v>
      </c>
      <c r="C46" s="19">
        <f>'U11-U15'!B14</f>
        <v>33.1</v>
      </c>
      <c r="D46" s="18">
        <f>'U11-U15'!C14</f>
        <v>3.0090909090909093</v>
      </c>
      <c r="E46" s="17">
        <f>'U11-U15'!D14</f>
        <v>11</v>
      </c>
    </row>
    <row r="47" spans="2:5" x14ac:dyDescent="0.2">
      <c r="B47" s="17" t="str">
        <f>'U11-U15'!A15</f>
        <v>Rasmus Bøggild</v>
      </c>
      <c r="C47" s="19">
        <f>'U11-U15'!B15</f>
        <v>32.1</v>
      </c>
      <c r="D47" s="18">
        <f>'U11-U15'!C15</f>
        <v>4.0125000000000002</v>
      </c>
      <c r="E47" s="17">
        <f>'U11-U15'!D15</f>
        <v>8</v>
      </c>
    </row>
    <row r="48" spans="2:5" x14ac:dyDescent="0.2">
      <c r="B48" s="17" t="str">
        <f>'U11-U15'!A16</f>
        <v>Cecilie Dahl</v>
      </c>
      <c r="C48" s="19">
        <f>'U11-U15'!B16</f>
        <v>32.1</v>
      </c>
      <c r="D48" s="18">
        <f>'U11-U15'!C16</f>
        <v>2.9181818181818184</v>
      </c>
      <c r="E48" s="17">
        <f>'U11-U15'!D16</f>
        <v>11</v>
      </c>
    </row>
    <row r="49" spans="2:5" x14ac:dyDescent="0.2">
      <c r="B49" s="17" t="str">
        <f>'U17-Senior-motionist'!B34</f>
        <v>Bettina Juel</v>
      </c>
      <c r="C49" s="19">
        <f>'U17-Senior-motionist'!C34</f>
        <v>31.2</v>
      </c>
      <c r="D49" s="18">
        <f>'U17-Senior-motionist'!D34</f>
        <v>2.3111111111111109</v>
      </c>
      <c r="E49" s="17">
        <f>'U17-Senior-motionist'!E34</f>
        <v>9</v>
      </c>
    </row>
    <row r="50" spans="2:5" x14ac:dyDescent="0.2">
      <c r="B50" s="17" t="str">
        <f>'U17-Senior-motionist'!B35</f>
        <v>Torben R. Jensen</v>
      </c>
      <c r="C50" s="19">
        <f>'U17-Senior-motionist'!C35</f>
        <v>31.1</v>
      </c>
      <c r="D50" s="18">
        <f>'U17-Senior-motionist'!D35</f>
        <v>2.5916666666666668</v>
      </c>
      <c r="E50" s="17">
        <f>'U17-Senior-motionist'!E35</f>
        <v>8</v>
      </c>
    </row>
    <row r="51" spans="2:5" x14ac:dyDescent="0.2">
      <c r="B51" s="17" t="str">
        <f>'U17-Senior-motionist'!B36</f>
        <v>Ole Sauer</v>
      </c>
      <c r="C51" s="19">
        <f>'U17-Senior-motionist'!C36</f>
        <v>31</v>
      </c>
      <c r="D51" s="18">
        <f>'U17-Senior-motionist'!D36</f>
        <v>4.6944444444444446</v>
      </c>
      <c r="E51" s="17">
        <f>'U17-Senior-motionist'!E36</f>
        <v>7</v>
      </c>
    </row>
    <row r="52" spans="2:5" x14ac:dyDescent="0.2">
      <c r="B52" s="17" t="str">
        <f>'U17-Senior-motionist'!B37</f>
        <v>Patrick Strøm-Hansen</v>
      </c>
      <c r="C52" s="19">
        <f>'U17-Senior-motionist'!C37</f>
        <v>30.1</v>
      </c>
      <c r="D52" s="18">
        <f>'U17-Senior-motionist'!D37</f>
        <v>3.0100000000000002</v>
      </c>
      <c r="E52" s="17">
        <f>'U17-Senior-motionist'!E37</f>
        <v>12</v>
      </c>
    </row>
    <row r="53" spans="2:5" x14ac:dyDescent="0.2">
      <c r="B53" s="17" t="str">
        <f>'U11-U15'!A17</f>
        <v>Josephine Melina Edens</v>
      </c>
      <c r="C53" s="19">
        <f>'U11-U15'!B17</f>
        <v>30</v>
      </c>
      <c r="D53" s="18">
        <f>'U11-U15'!C17</f>
        <v>5</v>
      </c>
      <c r="E53" s="17">
        <f>'U11-U15'!D17</f>
        <v>6</v>
      </c>
    </row>
    <row r="54" spans="2:5" x14ac:dyDescent="0.2">
      <c r="B54" s="17" t="str">
        <f>'U17-Senior-motionist'!B38</f>
        <v>Finn Mathorne</v>
      </c>
      <c r="C54" s="19">
        <f>'U17-Senior-motionist'!C38</f>
        <v>29</v>
      </c>
      <c r="D54" s="18">
        <f>'U17-Senior-motionist'!D38</f>
        <v>3.8666666666666663</v>
      </c>
      <c r="E54" s="17">
        <f>'U17-Senior-motionist'!E38</f>
        <v>5</v>
      </c>
    </row>
    <row r="55" spans="2:5" x14ac:dyDescent="0.2">
      <c r="B55" s="17" t="str">
        <f>'U17-Senior-motionist'!B39</f>
        <v>Lisbeth Bøggild</v>
      </c>
      <c r="C55" s="19">
        <f>'U17-Senior-motionist'!C39</f>
        <v>28.400000000000002</v>
      </c>
      <c r="D55" s="18">
        <f>'U17-Senior-motionist'!D39</f>
        <v>2.581818181818182</v>
      </c>
      <c r="E55" s="17">
        <f>'U17-Senior-motionist'!E39</f>
        <v>13</v>
      </c>
    </row>
    <row r="56" spans="2:5" x14ac:dyDescent="0.2">
      <c r="B56" s="17" t="str">
        <f>'U17-Senior-motionist'!B40</f>
        <v>Cecilie Kærgaard</v>
      </c>
      <c r="C56" s="19">
        <f>'U17-Senior-motionist'!C40</f>
        <v>28.2</v>
      </c>
      <c r="D56" s="18">
        <f>'U17-Senior-motionist'!D40</f>
        <v>3.1333333333333333</v>
      </c>
      <c r="E56" s="17">
        <f>'U17-Senior-motionist'!E40</f>
        <v>11</v>
      </c>
    </row>
    <row r="57" spans="2:5" x14ac:dyDescent="0.2">
      <c r="B57" s="17" t="str">
        <f>'U17-Senior-motionist'!B41</f>
        <v xml:space="preserve">Niels Ole Rishøj </v>
      </c>
      <c r="C57" s="19">
        <f>'U17-Senior-motionist'!C41</f>
        <v>28.1</v>
      </c>
      <c r="D57" s="18">
        <f>'U17-Senior-motionist'!D41</f>
        <v>2.81</v>
      </c>
      <c r="E57" s="17">
        <f>'U17-Senior-motionist'!E41</f>
        <v>12</v>
      </c>
    </row>
    <row r="58" spans="2:5" x14ac:dyDescent="0.2">
      <c r="B58" s="17" t="str">
        <f>'U17-Senior-motionist'!B42</f>
        <v>Katrine Dueholm Andersen</v>
      </c>
      <c r="C58" s="19">
        <f>'U17-Senior-motionist'!C42</f>
        <v>27</v>
      </c>
      <c r="D58" s="18">
        <f>'U17-Senior-motionist'!D42</f>
        <v>4.5</v>
      </c>
      <c r="E58" s="17">
        <f>'U17-Senior-motionist'!E42</f>
        <v>4</v>
      </c>
    </row>
    <row r="59" spans="2:5" x14ac:dyDescent="0.2">
      <c r="B59" s="17" t="str">
        <f>'U17-Senior-motionist'!B43</f>
        <v>Anders Balle Petersen</v>
      </c>
      <c r="C59" s="19">
        <f>'U17-Senior-motionist'!C43</f>
        <v>27</v>
      </c>
      <c r="D59" s="18">
        <f>'U17-Senior-motionist'!D43</f>
        <v>3.8571428571428572</v>
      </c>
      <c r="E59" s="17">
        <f>'U17-Senior-motionist'!E43</f>
        <v>9</v>
      </c>
    </row>
    <row r="60" spans="2:5" x14ac:dyDescent="0.2">
      <c r="B60" s="17" t="str">
        <f>'U17-Senior-motionist'!B44</f>
        <v>Karsten Friis</v>
      </c>
      <c r="C60" s="19">
        <f>'U17-Senior-motionist'!C44</f>
        <v>26</v>
      </c>
      <c r="D60" s="18">
        <f>'U17-Senior-motionist'!D44</f>
        <v>2.8888888888888884</v>
      </c>
      <c r="E60" s="17">
        <f>'U17-Senior-motionist'!E44</f>
        <v>6</v>
      </c>
    </row>
    <row r="61" spans="2:5" x14ac:dyDescent="0.2">
      <c r="B61" s="17" t="str">
        <f>'U11-U15'!A18</f>
        <v>Clara Hein</v>
      </c>
      <c r="C61" s="19">
        <f>'U11-U15'!B18</f>
        <v>25.5</v>
      </c>
      <c r="D61" s="18">
        <f>'U11-U15'!C18</f>
        <v>2.125</v>
      </c>
      <c r="E61" s="17">
        <f>'U11-U15'!D18</f>
        <v>12</v>
      </c>
    </row>
    <row r="62" spans="2:5" x14ac:dyDescent="0.2">
      <c r="B62" s="17" t="str">
        <f>'U17-Senior-motionist'!B45</f>
        <v>Klaus Nielsen</v>
      </c>
      <c r="C62" s="19">
        <f>'U17-Senior-motionist'!C45</f>
        <v>25.1</v>
      </c>
      <c r="D62" s="18">
        <f>'U17-Senior-motionist'!D45</f>
        <v>2.3904761904761904</v>
      </c>
      <c r="E62" s="17">
        <f>'U17-Senior-motionist'!E45</f>
        <v>7</v>
      </c>
    </row>
    <row r="63" spans="2:5" x14ac:dyDescent="0.2">
      <c r="B63" s="17" t="str">
        <f>'U17-Senior-motionist'!B46</f>
        <v>Esben Damborg</v>
      </c>
      <c r="C63" s="19">
        <f>'U17-Senior-motionist'!C46</f>
        <v>25.1</v>
      </c>
      <c r="D63" s="18">
        <f>'U17-Senior-motionist'!D46</f>
        <v>2.2818181818181817</v>
      </c>
      <c r="E63" s="17">
        <f>'U17-Senior-motionist'!E46</f>
        <v>13</v>
      </c>
    </row>
    <row r="64" spans="2:5" x14ac:dyDescent="0.2">
      <c r="B64" s="17" t="str">
        <f>'U11-U15'!A19</f>
        <v>Emma Engvang Hansen</v>
      </c>
      <c r="C64" s="19">
        <f>'U11-U15'!B19</f>
        <v>24.200000000000003</v>
      </c>
      <c r="D64" s="18">
        <f>'U11-U15'!C19</f>
        <v>2.4200000000000004</v>
      </c>
      <c r="E64" s="17">
        <f>'U11-U15'!D19</f>
        <v>10</v>
      </c>
    </row>
    <row r="65" spans="2:5" x14ac:dyDescent="0.2">
      <c r="B65" s="17" t="str">
        <f>'U17-Senior-motionist'!B47</f>
        <v>Anette Overgaard Pedersen</v>
      </c>
      <c r="C65" s="19">
        <f>'U17-Senior-motionist'!C47</f>
        <v>24</v>
      </c>
      <c r="D65" s="18">
        <f>'U17-Senior-motionist'!D47</f>
        <v>5.333333333333333</v>
      </c>
      <c r="E65" s="17">
        <f>'U17-Senior-motionist'!E47</f>
        <v>3</v>
      </c>
    </row>
    <row r="66" spans="2:5" x14ac:dyDescent="0.2">
      <c r="B66" s="17" t="str">
        <f>'U11-U15'!A20</f>
        <v>Laura Rafn</v>
      </c>
      <c r="C66" s="19">
        <f>'U11-U15'!B20</f>
        <v>23.70000000000001</v>
      </c>
      <c r="D66" s="18">
        <f>'U11-U15'!C20</f>
        <v>1.9750000000000008</v>
      </c>
      <c r="E66" s="17">
        <f>'U11-U15'!D20</f>
        <v>12</v>
      </c>
    </row>
    <row r="67" spans="2:5" x14ac:dyDescent="0.2">
      <c r="B67" s="17" t="str">
        <f>'U17-Senior-motionist'!B48</f>
        <v>Mette Fick Kjellow</v>
      </c>
      <c r="C67" s="19">
        <f>'U17-Senior-motionist'!C48</f>
        <v>22.200000000000003</v>
      </c>
      <c r="D67" s="18">
        <f>'U17-Senior-motionist'!D48</f>
        <v>2.7750000000000004</v>
      </c>
      <c r="E67" s="17">
        <f>'U17-Senior-motionist'!E48</f>
        <v>10</v>
      </c>
    </row>
    <row r="68" spans="2:5" x14ac:dyDescent="0.2">
      <c r="B68" s="17" t="str">
        <f>'U17-Senior-motionist'!B49</f>
        <v>Bjarke Felding</v>
      </c>
      <c r="C68" s="19">
        <f>'U17-Senior-motionist'!C49</f>
        <v>22</v>
      </c>
      <c r="D68" s="18">
        <f>'U17-Senior-motionist'!D49</f>
        <v>4.8888888888888884</v>
      </c>
      <c r="E68" s="17">
        <f>'U17-Senior-motionist'!E49</f>
        <v>3</v>
      </c>
    </row>
    <row r="69" spans="2:5" x14ac:dyDescent="0.2">
      <c r="B69" s="17" t="str">
        <f>'U17-Senior-motionist'!B50</f>
        <v>Toni Madsen</v>
      </c>
      <c r="C69" s="19">
        <f>'U17-Senior-motionist'!C50</f>
        <v>22</v>
      </c>
      <c r="D69" s="18">
        <f>'U17-Senior-motionist'!D50</f>
        <v>2.9333333333333336</v>
      </c>
      <c r="E69" s="17">
        <f>'U17-Senior-motionist'!E50</f>
        <v>5</v>
      </c>
    </row>
    <row r="70" spans="2:5" x14ac:dyDescent="0.2">
      <c r="B70" s="17" t="str">
        <f>'U17-Senior-motionist'!B51</f>
        <v>Eva Aabye-Olsen</v>
      </c>
      <c r="C70" s="19">
        <f>'U17-Senior-motionist'!C51</f>
        <v>21.400000000000002</v>
      </c>
      <c r="D70" s="18">
        <f>'U17-Senior-motionist'!D51</f>
        <v>1.9454545454545455</v>
      </c>
      <c r="E70" s="17">
        <f>'U17-Senior-motionist'!E51</f>
        <v>13</v>
      </c>
    </row>
    <row r="71" spans="2:5" x14ac:dyDescent="0.2">
      <c r="B71" s="17" t="str">
        <f>'U11-U15'!A21</f>
        <v>Rosalina Langhoff</v>
      </c>
      <c r="C71" s="19">
        <f>'U11-U15'!B21</f>
        <v>21.200000000000003</v>
      </c>
      <c r="D71" s="18">
        <f>'U11-U15'!C21</f>
        <v>2.6500000000000004</v>
      </c>
      <c r="E71" s="17">
        <f>'U11-U15'!D21</f>
        <v>8</v>
      </c>
    </row>
    <row r="72" spans="2:5" x14ac:dyDescent="0.2">
      <c r="B72" s="17" t="str">
        <f>'U17-Senior-motionist'!B52</f>
        <v>Jesper Bennedbæk</v>
      </c>
      <c r="C72" s="19">
        <f>'U17-Senior-motionist'!C52</f>
        <v>21</v>
      </c>
      <c r="D72" s="18">
        <f>'U17-Senior-motionist'!D52</f>
        <v>3.5</v>
      </c>
      <c r="E72" s="17">
        <f>'U17-Senior-motionist'!E52</f>
        <v>4</v>
      </c>
    </row>
    <row r="73" spans="2:5" x14ac:dyDescent="0.2">
      <c r="B73" s="17" t="str">
        <f>'U11-U15'!A22</f>
        <v>Emillie Kesting</v>
      </c>
      <c r="C73" s="19">
        <f>'U11-U15'!B22</f>
        <v>20.3</v>
      </c>
      <c r="D73" s="18">
        <f>'U11-U15'!C22</f>
        <v>2.0300000000000002</v>
      </c>
      <c r="E73" s="17">
        <f>'U11-U15'!D22</f>
        <v>10</v>
      </c>
    </row>
    <row r="74" spans="2:5" x14ac:dyDescent="0.2">
      <c r="B74" s="17" t="str">
        <f>'U17-Senior-motionist'!B53</f>
        <v xml:space="preserve">Inge Jensen </v>
      </c>
      <c r="C74" s="19">
        <f>'U17-Senior-motionist'!C53</f>
        <v>20</v>
      </c>
      <c r="D74" s="18">
        <f>'U17-Senior-motionist'!D53</f>
        <v>3.333333333333333</v>
      </c>
      <c r="E74" s="17">
        <f>'U17-Senior-motionist'!E53</f>
        <v>4</v>
      </c>
    </row>
    <row r="75" spans="2:5" x14ac:dyDescent="0.2">
      <c r="B75" s="17" t="str">
        <f>'U17-Senior-motionist'!B54</f>
        <v>Kenneth Pedersen</v>
      </c>
      <c r="C75" s="19">
        <f>'U17-Senior-motionist'!C54</f>
        <v>19.200000000000003</v>
      </c>
      <c r="D75" s="18">
        <f>'U17-Senior-motionist'!D54</f>
        <v>2.7428571428571433</v>
      </c>
      <c r="E75" s="17">
        <f>'U17-Senior-motionist'!E54</f>
        <v>9</v>
      </c>
    </row>
    <row r="76" spans="2:5" x14ac:dyDescent="0.2">
      <c r="B76" s="17" t="str">
        <f>'U17-Senior-motionist'!B55</f>
        <v>Suzanne Madsen</v>
      </c>
      <c r="C76" s="19">
        <f>'U17-Senior-motionist'!C55</f>
        <v>19</v>
      </c>
      <c r="D76" s="18">
        <f>'U17-Senior-motionist'!D55</f>
        <v>2.5333333333333332</v>
      </c>
      <c r="E76" s="17">
        <f>'U17-Senior-motionist'!E55</f>
        <v>5</v>
      </c>
    </row>
    <row r="77" spans="2:5" x14ac:dyDescent="0.2">
      <c r="B77" s="17" t="str">
        <f>'U11-U15'!A23</f>
        <v>Andrea Wittrup Jørgensen</v>
      </c>
      <c r="C77" s="19">
        <f>'U11-U15'!B23</f>
        <v>18.7</v>
      </c>
      <c r="D77" s="18">
        <f>'U11-U15'!C23</f>
        <v>1.3357142857142856</v>
      </c>
      <c r="E77" s="17">
        <f>'U11-U15'!D23</f>
        <v>14</v>
      </c>
    </row>
    <row r="78" spans="2:5" x14ac:dyDescent="0.2">
      <c r="B78" s="17" t="str">
        <f>'U17-Senior-motionist'!B56</f>
        <v xml:space="preserve">Ole Thystrup </v>
      </c>
      <c r="C78" s="19">
        <f>'U17-Senior-motionist'!C56</f>
        <v>18</v>
      </c>
      <c r="D78" s="20">
        <f>'U17-Senior-motionist'!D56</f>
        <v>6</v>
      </c>
      <c r="E78" s="17">
        <f>'U17-Senior-motionist'!E56</f>
        <v>2</v>
      </c>
    </row>
    <row r="79" spans="2:5" x14ac:dyDescent="0.2">
      <c r="B79" s="17" t="str">
        <f>'U17-Senior-motionist'!B57</f>
        <v>Hanne Hansen</v>
      </c>
      <c r="C79" s="19">
        <f>'U17-Senior-motionist'!C57</f>
        <v>17.300000000000004</v>
      </c>
      <c r="D79" s="18">
        <f>'U17-Senior-motionist'!D57</f>
        <v>2.471428571428572</v>
      </c>
      <c r="E79" s="17">
        <f>'U17-Senior-motionist'!E57</f>
        <v>9</v>
      </c>
    </row>
    <row r="80" spans="2:5" x14ac:dyDescent="0.2">
      <c r="B80" s="17" t="str">
        <f>'U17-Senior-motionist'!B58</f>
        <v>Henrik Elmose</v>
      </c>
      <c r="C80" s="19">
        <f>'U17-Senior-motionist'!C58</f>
        <v>17.100000000000001</v>
      </c>
      <c r="D80" s="18">
        <f>'U17-Senior-motionist'!D58</f>
        <v>2.85</v>
      </c>
      <c r="E80" s="17">
        <f>'U17-Senior-motionist'!E58</f>
        <v>4</v>
      </c>
    </row>
    <row r="81" spans="2:5" x14ac:dyDescent="0.2">
      <c r="B81" s="17" t="str">
        <f>'U17-Senior-motionist'!B59</f>
        <v>Mike Elken</v>
      </c>
      <c r="C81" s="19">
        <f>'U17-Senior-motionist'!C59</f>
        <v>17</v>
      </c>
      <c r="D81" s="18">
        <f>'U17-Senior-motionist'!D59</f>
        <v>5.6666666666666661</v>
      </c>
      <c r="E81" s="17">
        <f>'U17-Senior-motionist'!E59</f>
        <v>2</v>
      </c>
    </row>
    <row r="82" spans="2:5" x14ac:dyDescent="0.2">
      <c r="B82" s="17" t="str">
        <f>'U17-Senior-motionist'!B60</f>
        <v>Ivan Cheng</v>
      </c>
      <c r="C82" s="19">
        <f>'U17-Senior-motionist'!C60</f>
        <v>17</v>
      </c>
      <c r="D82" s="18">
        <f>'U17-Senior-motionist'!D60</f>
        <v>2.833333333333333</v>
      </c>
      <c r="E82" s="17">
        <f>'U17-Senior-motionist'!E60</f>
        <v>4</v>
      </c>
    </row>
    <row r="83" spans="2:5" x14ac:dyDescent="0.2">
      <c r="B83" s="17" t="str">
        <f>'U17-Senior-motionist'!B61</f>
        <v>Morten Terstrup</v>
      </c>
      <c r="C83" s="19">
        <f>'U17-Senior-motionist'!C61</f>
        <v>17</v>
      </c>
      <c r="D83" s="18">
        <f>'U17-Senior-motionist'!D61</f>
        <v>2.2666666666666666</v>
      </c>
      <c r="E83" s="17">
        <f>'U17-Senior-motionist'!E61</f>
        <v>5</v>
      </c>
    </row>
    <row r="84" spans="2:5" x14ac:dyDescent="0.2">
      <c r="B84" s="17" t="str">
        <f>'U11-U15'!A24</f>
        <v>Ida Wittrup Jørgensen</v>
      </c>
      <c r="C84" s="19">
        <f>'U11-U15'!B24</f>
        <v>16.5</v>
      </c>
      <c r="D84" s="18">
        <f>'U11-U15'!C24</f>
        <v>1.65</v>
      </c>
      <c r="E84" s="17">
        <f>'U11-U15'!D24</f>
        <v>10</v>
      </c>
    </row>
    <row r="85" spans="2:5" x14ac:dyDescent="0.2">
      <c r="B85" s="17" t="str">
        <f>'U11-U15'!A25</f>
        <v>Sofie K.B. Jensen</v>
      </c>
      <c r="C85" s="19">
        <f>'U11-U15'!B25</f>
        <v>16.100000000000001</v>
      </c>
      <c r="D85" s="18">
        <f>'U11-U15'!C25</f>
        <v>3.22</v>
      </c>
      <c r="E85" s="17">
        <f>'U11-U15'!D25</f>
        <v>5</v>
      </c>
    </row>
    <row r="86" spans="2:5" x14ac:dyDescent="0.2">
      <c r="B86" s="17" t="str">
        <f>'U17-Senior-motionist'!B62</f>
        <v>Søren Larsen</v>
      </c>
      <c r="C86" s="19">
        <f>'U17-Senior-motionist'!C62</f>
        <v>15.1</v>
      </c>
      <c r="D86" s="18">
        <f>'U17-Senior-motionist'!D62</f>
        <v>2.4433333333333334</v>
      </c>
      <c r="E86" s="17">
        <f>'U17-Senior-motionist'!E62</f>
        <v>8</v>
      </c>
    </row>
    <row r="87" spans="2:5" x14ac:dyDescent="0.2">
      <c r="B87" s="17" t="str">
        <f>'U17-Senior-motionist'!B63</f>
        <v>Robert Nygaard Andersen</v>
      </c>
      <c r="C87" s="19">
        <f>'U17-Senior-motionist'!C63</f>
        <v>15</v>
      </c>
      <c r="D87" s="18">
        <f>'U17-Senior-motionist'!D63</f>
        <v>5</v>
      </c>
      <c r="E87" s="17">
        <f>'U17-Senior-motionist'!E63</f>
        <v>2</v>
      </c>
    </row>
    <row r="88" spans="2:5" x14ac:dyDescent="0.2">
      <c r="B88" s="17" t="str">
        <f>'U11-U15'!A26</f>
        <v>Zander G. Simonsen</v>
      </c>
      <c r="C88" s="19">
        <f>'U11-U15'!B26</f>
        <v>14.599999999999998</v>
      </c>
      <c r="D88" s="18">
        <f>'U11-U15'!C26</f>
        <v>1.2166666666666666</v>
      </c>
      <c r="E88" s="17">
        <f>'U11-U15'!D26</f>
        <v>12</v>
      </c>
    </row>
    <row r="89" spans="2:5" x14ac:dyDescent="0.2">
      <c r="B89" s="17" t="str">
        <f>'U17-Senior-motionist'!B64</f>
        <v>Elin Jensen</v>
      </c>
      <c r="C89" s="19">
        <f>'U17-Senior-motionist'!C64</f>
        <v>14.299999999999999</v>
      </c>
      <c r="D89" s="18">
        <f>'U17-Senior-motionist'!D64</f>
        <v>1.5888888888888888</v>
      </c>
      <c r="E89" s="17">
        <f>'U17-Senior-motionist'!E64</f>
        <v>6</v>
      </c>
    </row>
    <row r="90" spans="2:5" x14ac:dyDescent="0.2">
      <c r="B90" s="17" t="str">
        <f>'U17-Senior-motionist'!B65</f>
        <v>Bergliot Winthereik</v>
      </c>
      <c r="C90" s="19">
        <f>'U17-Senior-motionist'!C65</f>
        <v>14.1</v>
      </c>
      <c r="D90" s="18">
        <f>'U17-Senior-motionist'!D65</f>
        <v>1.88</v>
      </c>
      <c r="E90" s="17">
        <f>'U17-Senior-motionist'!E65</f>
        <v>5</v>
      </c>
    </row>
    <row r="91" spans="2:5" x14ac:dyDescent="0.2">
      <c r="B91" s="17" t="str">
        <f>'U17-Senior-motionist'!B66</f>
        <v>Jill Langhoff</v>
      </c>
      <c r="C91" s="19">
        <f>'U17-Senior-motionist'!C66</f>
        <v>14</v>
      </c>
      <c r="D91" s="18">
        <f>'U17-Senior-motionist'!D66</f>
        <v>4.6666666666666661</v>
      </c>
      <c r="E91" s="17">
        <f>'U17-Senior-motionist'!E66</f>
        <v>2</v>
      </c>
    </row>
    <row r="92" spans="2:5" x14ac:dyDescent="0.2">
      <c r="B92" s="17" t="str">
        <f>'U17-Senior-motionist'!B67</f>
        <v>Karina Møller</v>
      </c>
      <c r="C92" s="19">
        <f>'U17-Senior-motionist'!C67</f>
        <v>13.1</v>
      </c>
      <c r="D92" s="18">
        <f>'U17-Senior-motionist'!D67</f>
        <v>2.1833333333333331</v>
      </c>
      <c r="E92" s="17">
        <f>'U17-Senior-motionist'!E67</f>
        <v>4</v>
      </c>
    </row>
    <row r="93" spans="2:5" x14ac:dyDescent="0.2">
      <c r="B93" s="17" t="str">
        <f>'U11-U15'!A27</f>
        <v>Lærke Raaby Lauridsen</v>
      </c>
      <c r="C93" s="19">
        <f>'U11-U15'!B27</f>
        <v>13.1</v>
      </c>
      <c r="D93" s="18">
        <f>'U11-U15'!C27</f>
        <v>1.8714285714285714</v>
      </c>
      <c r="E93" s="17">
        <f>'U11-U15'!D27</f>
        <v>7</v>
      </c>
    </row>
    <row r="94" spans="2:5" x14ac:dyDescent="0.2">
      <c r="B94" s="17" t="str">
        <f>'U17-Senior-motionist'!B68</f>
        <v>Dick Lylloff</v>
      </c>
      <c r="C94" s="19">
        <f>'U17-Senior-motionist'!C68</f>
        <v>13</v>
      </c>
      <c r="D94" s="18">
        <f>'U17-Senior-motionist'!D68</f>
        <v>4.333333333333333</v>
      </c>
      <c r="E94" s="17">
        <f>'U17-Senior-motionist'!E68</f>
        <v>2</v>
      </c>
    </row>
    <row r="95" spans="2:5" x14ac:dyDescent="0.2">
      <c r="B95" s="17" t="str">
        <f>'U11-U15'!A28</f>
        <v>Emilie Njor</v>
      </c>
      <c r="C95" s="19">
        <f>'U11-U15'!B28</f>
        <v>12.299999999999999</v>
      </c>
      <c r="D95" s="18">
        <f>'U11-U15'!C28</f>
        <v>2.0499999999999998</v>
      </c>
      <c r="E95" s="17">
        <f>'U11-U15'!D28</f>
        <v>6</v>
      </c>
    </row>
    <row r="96" spans="2:5" x14ac:dyDescent="0.2">
      <c r="B96" s="17" t="str">
        <f>'U11-U15'!A29</f>
        <v>Elias Deleuran Sørensen</v>
      </c>
      <c r="C96" s="19">
        <f>'U11-U15'!B29</f>
        <v>12</v>
      </c>
      <c r="D96" s="20">
        <f>'U11-U15'!C29</f>
        <v>6</v>
      </c>
      <c r="E96" s="17">
        <f>'U11-U15'!D29</f>
        <v>2</v>
      </c>
    </row>
    <row r="97" spans="2:5" x14ac:dyDescent="0.2">
      <c r="B97" s="17" t="str">
        <f>'U17-Senior-motionist'!B69</f>
        <v>Mona Jespersen</v>
      </c>
      <c r="C97" s="19">
        <f>'U17-Senior-motionist'!C69</f>
        <v>12</v>
      </c>
      <c r="D97" s="18">
        <f>'U17-Senior-motionist'!D69</f>
        <v>2</v>
      </c>
      <c r="E97" s="17">
        <f>'U17-Senior-motionist'!E69</f>
        <v>4</v>
      </c>
    </row>
    <row r="98" spans="2:5" x14ac:dyDescent="0.2">
      <c r="B98" s="17" t="str">
        <f>'U17-Senior-motionist'!B70</f>
        <v>Michael Hjembæk</v>
      </c>
      <c r="C98" s="19">
        <f>'U17-Senior-motionist'!C70</f>
        <v>11</v>
      </c>
      <c r="D98" s="18">
        <f>'U17-Senior-motionist'!D70</f>
        <v>2.4444444444444442</v>
      </c>
      <c r="E98" s="17">
        <f>'U17-Senior-motionist'!E70</f>
        <v>3</v>
      </c>
    </row>
    <row r="99" spans="2:5" x14ac:dyDescent="0.2">
      <c r="B99" s="17" t="str">
        <f>'U17-Senior-motionist'!B71</f>
        <v>Michael Christensen</v>
      </c>
      <c r="C99" s="19">
        <f>'U17-Senior-motionist'!C71</f>
        <v>11</v>
      </c>
      <c r="D99" s="18">
        <f>'U17-Senior-motionist'!D71</f>
        <v>2.2000000000000002</v>
      </c>
      <c r="E99" s="17">
        <f>'U17-Senior-motionist'!E71</f>
        <v>7</v>
      </c>
    </row>
    <row r="100" spans="2:5" x14ac:dyDescent="0.2">
      <c r="B100" s="17" t="str">
        <f>'U11-U15'!A30</f>
        <v>Rebecca Manis</v>
      </c>
      <c r="C100" s="19">
        <f>'U11-U15'!B30</f>
        <v>10.299999999999999</v>
      </c>
      <c r="D100" s="18">
        <f>'U11-U15'!C30</f>
        <v>1.7166666666666666</v>
      </c>
      <c r="E100" s="17">
        <f>'U11-U15'!D30</f>
        <v>6</v>
      </c>
    </row>
    <row r="101" spans="2:5" x14ac:dyDescent="0.2">
      <c r="B101" s="17" t="str">
        <f>'U17-Senior-motionist'!B72</f>
        <v>Jette Simonsen</v>
      </c>
      <c r="C101" s="19">
        <f>'U17-Senior-motionist'!C72</f>
        <v>10</v>
      </c>
      <c r="D101" s="18">
        <f>'U17-Senior-motionist'!D72</f>
        <v>2.2222222222222223</v>
      </c>
      <c r="E101" s="17">
        <f>'U17-Senior-motionist'!E72</f>
        <v>3</v>
      </c>
    </row>
    <row r="102" spans="2:5" x14ac:dyDescent="0.2">
      <c r="B102" s="17" t="str">
        <f>'U11-U15'!A31</f>
        <v>Isabell S Bärenholdt Reichkendler</v>
      </c>
      <c r="C102" s="19">
        <f>'U11-U15'!B31</f>
        <v>9.6999999999999993</v>
      </c>
      <c r="D102" s="18">
        <f>'U11-U15'!C31</f>
        <v>0.97</v>
      </c>
      <c r="E102" s="17">
        <f>'U11-U15'!D31</f>
        <v>10</v>
      </c>
    </row>
    <row r="103" spans="2:5" x14ac:dyDescent="0.2">
      <c r="B103" s="17" t="str">
        <f>'U11-U15'!A32</f>
        <v>Anna Fick Kjellow</v>
      </c>
      <c r="C103" s="19">
        <f>'U11-U15'!B32</f>
        <v>9.6999999999999975</v>
      </c>
      <c r="D103" s="18">
        <f>'U11-U15'!C32</f>
        <v>0.96999999999999975</v>
      </c>
      <c r="E103" s="17">
        <f>'U11-U15'!D32</f>
        <v>10</v>
      </c>
    </row>
    <row r="104" spans="2:5" x14ac:dyDescent="0.2">
      <c r="B104" s="17" t="str">
        <f>'U17-Senior-motionist'!B73</f>
        <v>Kim Englund</v>
      </c>
      <c r="C104" s="19">
        <f>'U17-Senior-motionist'!C73</f>
        <v>9.3999999999999986</v>
      </c>
      <c r="D104" s="18">
        <f>'U17-Senior-motionist'!D73</f>
        <v>1.3428571428571427</v>
      </c>
      <c r="E104" s="17">
        <f>'U17-Senior-motionist'!E73</f>
        <v>9</v>
      </c>
    </row>
    <row r="105" spans="2:5" x14ac:dyDescent="0.2">
      <c r="B105" s="17" t="str">
        <f>'U17-Senior-motionist'!B74</f>
        <v>Jeanette Thuesen</v>
      </c>
      <c r="C105" s="19">
        <f>'U17-Senior-motionist'!C74</f>
        <v>9.2999999999999989</v>
      </c>
      <c r="D105" s="18">
        <f>'U17-Senior-motionist'!D74</f>
        <v>1.8599999999999999</v>
      </c>
      <c r="E105" s="17">
        <f>'U17-Senior-motionist'!E74</f>
        <v>7</v>
      </c>
    </row>
    <row r="106" spans="2:5" x14ac:dyDescent="0.2">
      <c r="B106" s="17" t="str">
        <f>'U17-Senior-motionist'!B75</f>
        <v>Anne-Louise Brødsgaard</v>
      </c>
      <c r="C106" s="19">
        <f>'U17-Senior-motionist'!C75</f>
        <v>9.2999999999999989</v>
      </c>
      <c r="D106" s="18">
        <f>'U17-Senior-motionist'!D75</f>
        <v>1.5499999999999998</v>
      </c>
      <c r="E106" s="17">
        <f>'U17-Senior-motionist'!E75</f>
        <v>8</v>
      </c>
    </row>
    <row r="107" spans="2:5" x14ac:dyDescent="0.2">
      <c r="B107" s="17" t="str">
        <f>'U17-Senior-motionist'!B76</f>
        <v>Dorthe Klint Petersen</v>
      </c>
      <c r="C107" s="19">
        <f>'U17-Senior-motionist'!C76</f>
        <v>9</v>
      </c>
      <c r="D107" s="20">
        <f>'U17-Senior-motionist'!D76</f>
        <v>6</v>
      </c>
      <c r="E107" s="17">
        <f>'U17-Senior-motionist'!E76</f>
        <v>1</v>
      </c>
    </row>
    <row r="108" spans="2:5" x14ac:dyDescent="0.2">
      <c r="B108" s="17" t="str">
        <f>'U17-Senior-motionist'!B77</f>
        <v>Lene Juul</v>
      </c>
      <c r="C108" s="19">
        <f>'U17-Senior-motionist'!C77</f>
        <v>8.1</v>
      </c>
      <c r="D108" s="18">
        <f>'U17-Senior-motionist'!D77</f>
        <v>1.3499999999999999</v>
      </c>
      <c r="E108" s="17">
        <f>'U17-Senior-motionist'!E77</f>
        <v>4</v>
      </c>
    </row>
    <row r="109" spans="2:5" x14ac:dyDescent="0.2">
      <c r="B109" s="17" t="str">
        <f>'U11-U15'!A33</f>
        <v>Matilde Poulsen</v>
      </c>
      <c r="C109" s="19">
        <f>'U11-U15'!B33</f>
        <v>7.4999999999999982</v>
      </c>
      <c r="D109" s="18">
        <f>'U11-U15'!C33</f>
        <v>0.93749999999999978</v>
      </c>
      <c r="E109" s="17">
        <f>'U11-U15'!D33</f>
        <v>8</v>
      </c>
    </row>
    <row r="110" spans="2:5" x14ac:dyDescent="0.2">
      <c r="B110" s="17" t="str">
        <f>'U17-Senior-motionist'!B78</f>
        <v>Marco Bredie</v>
      </c>
      <c r="C110" s="19">
        <f>'U17-Senior-motionist'!C78</f>
        <v>6.5999999999999979</v>
      </c>
      <c r="D110" s="18">
        <f>'U17-Senior-motionist'!D78</f>
        <v>0.73333333333333306</v>
      </c>
      <c r="E110" s="17">
        <f>'U17-Senior-motionist'!E78</f>
        <v>11</v>
      </c>
    </row>
    <row r="111" spans="2:5" x14ac:dyDescent="0.2">
      <c r="B111" s="17" t="str">
        <f>'U17-Senior-motionist'!B79</f>
        <v>Søren Egelund</v>
      </c>
      <c r="C111" s="19">
        <f>'U17-Senior-motionist'!C79</f>
        <v>6</v>
      </c>
      <c r="D111" s="18">
        <f>'U17-Senior-motionist'!D79</f>
        <v>2</v>
      </c>
      <c r="E111" s="17">
        <f>'U17-Senior-motionist'!E79</f>
        <v>2</v>
      </c>
    </row>
    <row r="112" spans="2:5" x14ac:dyDescent="0.2">
      <c r="B112" s="17" t="str">
        <f>'U11-U15'!A34</f>
        <v>Ida Roepstorff</v>
      </c>
      <c r="C112" s="19">
        <f>'U11-U15'!B34</f>
        <v>5.4999999999999991</v>
      </c>
      <c r="D112" s="18">
        <f>'U11-U15'!C34</f>
        <v>0.91666666666666652</v>
      </c>
      <c r="E112" s="17">
        <f>'U11-U15'!D34</f>
        <v>6</v>
      </c>
    </row>
    <row r="113" spans="2:5" x14ac:dyDescent="0.2">
      <c r="B113" s="17" t="str">
        <f>'U17-Senior-motionist'!B80</f>
        <v>Bjarne Sørensen</v>
      </c>
      <c r="C113" s="19">
        <f>'U17-Senior-motionist'!C80</f>
        <v>5</v>
      </c>
      <c r="D113" s="18">
        <f>'U17-Senior-motionist'!D80</f>
        <v>3.333333333333333</v>
      </c>
      <c r="E113" s="17">
        <f>'U17-Senior-motionist'!E80</f>
        <v>1</v>
      </c>
    </row>
    <row r="114" spans="2:5" x14ac:dyDescent="0.2">
      <c r="B114" s="17" t="str">
        <f>'U11-U15'!A35</f>
        <v>Sidse Westh</v>
      </c>
      <c r="C114" s="19">
        <f>'U11-U15'!B35</f>
        <v>4.3999999999999995</v>
      </c>
      <c r="D114" s="18">
        <f>'U11-U15'!C35</f>
        <v>0.73333333333333328</v>
      </c>
      <c r="E114" s="17">
        <f>'U11-U15'!D35</f>
        <v>6</v>
      </c>
    </row>
    <row r="115" spans="2:5" x14ac:dyDescent="0.2">
      <c r="B115" s="17" t="str">
        <f>'U11-U15'!A36</f>
        <v>Magnus Søholm Frahm</v>
      </c>
      <c r="C115" s="19">
        <f>'U11-U15'!B36</f>
        <v>4</v>
      </c>
      <c r="D115" s="18">
        <f>'U11-U15'!C36</f>
        <v>2</v>
      </c>
      <c r="E115" s="17">
        <f>'U11-U15'!D36</f>
        <v>2</v>
      </c>
    </row>
    <row r="116" spans="2:5" x14ac:dyDescent="0.2">
      <c r="B116" s="17" t="str">
        <f>'U11-U15'!A37</f>
        <v>Silje Gro Sørensen</v>
      </c>
      <c r="C116" s="19">
        <f>'U11-U15'!B37</f>
        <v>3.6000000000000005</v>
      </c>
      <c r="D116" s="18">
        <f>'U11-U15'!C37</f>
        <v>0.45000000000000007</v>
      </c>
      <c r="E116" s="17">
        <f>'U11-U15'!D37</f>
        <v>8</v>
      </c>
    </row>
    <row r="117" spans="2:5" x14ac:dyDescent="0.2">
      <c r="B117" s="17" t="str">
        <f>'U17-Senior-motionist'!B81</f>
        <v>Marina Madsen</v>
      </c>
      <c r="C117" s="19">
        <f>'U17-Senior-motionist'!C81</f>
        <v>3</v>
      </c>
      <c r="D117" s="18">
        <f>'U17-Senior-motionist'!D81</f>
        <v>3</v>
      </c>
      <c r="E117" s="17">
        <f>'U17-Senior-motionist'!E81</f>
        <v>3</v>
      </c>
    </row>
    <row r="118" spans="2:5" x14ac:dyDescent="0.2">
      <c r="B118" s="17" t="str">
        <f>'U17-Senior-motionist'!B82</f>
        <v>Henriette Bjørneboe</v>
      </c>
      <c r="C118" s="19">
        <f>'U17-Senior-motionist'!C82</f>
        <v>3</v>
      </c>
      <c r="D118" s="18">
        <f>'U17-Senior-motionist'!D82</f>
        <v>3</v>
      </c>
      <c r="E118" s="17">
        <f>'U17-Senior-motionist'!E82</f>
        <v>3</v>
      </c>
    </row>
    <row r="119" spans="2:5" x14ac:dyDescent="0.2">
      <c r="B119" s="17" t="str">
        <f>'U17-Senior-motionist'!B83</f>
        <v>Tobias Stentoft</v>
      </c>
      <c r="C119" s="19">
        <f>'U17-Senior-motionist'!C83</f>
        <v>2.6000000000000005</v>
      </c>
      <c r="D119" s="18">
        <f>'U17-Senior-motionist'!D83</f>
        <v>0.32500000000000007</v>
      </c>
      <c r="E119" s="17">
        <f>'U17-Senior-motionist'!E83</f>
        <v>10</v>
      </c>
    </row>
    <row r="120" spans="2:5" x14ac:dyDescent="0.2">
      <c r="B120" s="17" t="str">
        <f>'U17-Senior-motionist'!B84</f>
        <v>Dorthe Grahn</v>
      </c>
      <c r="C120" s="19">
        <f>'U17-Senior-motionist'!C84</f>
        <v>2</v>
      </c>
      <c r="D120" s="18">
        <f>'U17-Senior-motionist'!D84</f>
        <v>0.66666666666666663</v>
      </c>
      <c r="E120" s="17">
        <f>'U17-Senior-motionist'!E84</f>
        <v>2</v>
      </c>
    </row>
    <row r="121" spans="2:5" x14ac:dyDescent="0.2">
      <c r="B121" s="17" t="str">
        <f>'U11-U15'!A38</f>
        <v>Agnes Svolgaard</v>
      </c>
      <c r="C121" s="19">
        <f>'U11-U15'!B38</f>
        <v>1.3000000000000003</v>
      </c>
      <c r="D121" s="18">
        <f>'U11-U15'!C38</f>
        <v>0.32500000000000007</v>
      </c>
      <c r="E121" s="17">
        <f>'U11-U15'!D38</f>
        <v>4</v>
      </c>
    </row>
    <row r="122" spans="2:5" x14ac:dyDescent="0.2">
      <c r="B122" s="17" t="str">
        <f>'U11-U15'!A39</f>
        <v>Lærke Zeberg Theisen</v>
      </c>
      <c r="C122" s="19">
        <f>'U11-U15'!B39</f>
        <v>1.1000000000000001</v>
      </c>
      <c r="D122" s="18">
        <f>'U11-U15'!C39</f>
        <v>0.55000000000000004</v>
      </c>
      <c r="E122" s="17">
        <f>'U11-U15'!D39</f>
        <v>2</v>
      </c>
    </row>
    <row r="123" spans="2:5" x14ac:dyDescent="0.2">
      <c r="B123" s="17" t="str">
        <f>'U17-Senior-motionist'!B85</f>
        <v>Asta Svovlgaard</v>
      </c>
      <c r="C123" s="19">
        <f>'U17-Senior-motionist'!C85</f>
        <v>0.89999999999999991</v>
      </c>
      <c r="D123" s="18">
        <f>'U17-Senior-motionist'!D85</f>
        <v>9.9999999999999992E-2</v>
      </c>
      <c r="E123" s="17">
        <f>'U17-Senior-motionist'!E85</f>
        <v>11</v>
      </c>
    </row>
    <row r="124" spans="2:5" x14ac:dyDescent="0.2">
      <c r="B124" s="17" t="str">
        <f>'U17-Senior-motionist'!B86</f>
        <v>Anna Honoré Stobbe</v>
      </c>
      <c r="C124" s="19">
        <f>'U17-Senior-motionist'!C86</f>
        <v>0.89999999999999991</v>
      </c>
      <c r="D124" s="18">
        <f>'U17-Senior-motionist'!D86</f>
        <v>9.9999999999999992E-2</v>
      </c>
      <c r="E124" s="17">
        <f>'U17-Senior-motionist'!E86</f>
        <v>11</v>
      </c>
    </row>
    <row r="125" spans="2:5" x14ac:dyDescent="0.2">
      <c r="B125" s="17" t="str">
        <f>'U11-U15'!A40</f>
        <v>Maja Kjærgaard</v>
      </c>
      <c r="C125" s="19">
        <f>'U11-U15'!B40</f>
        <v>0.4</v>
      </c>
      <c r="D125" s="18">
        <f>'U11-U15'!C40</f>
        <v>0.1</v>
      </c>
      <c r="E125" s="17">
        <f>'U11-U15'!D40</f>
        <v>4</v>
      </c>
    </row>
    <row r="126" spans="2:5" x14ac:dyDescent="0.2">
      <c r="B126" s="17" t="str">
        <f>'U11-U15'!A41</f>
        <v>Liva Blinge Husum</v>
      </c>
      <c r="C126" s="19">
        <f>'U11-U15'!B41</f>
        <v>0.2</v>
      </c>
      <c r="D126" s="18">
        <f>'U11-U15'!C41</f>
        <v>0.1</v>
      </c>
      <c r="E126" s="17">
        <f>'U11-U15'!D41</f>
        <v>2</v>
      </c>
    </row>
    <row r="127" spans="2:5" x14ac:dyDescent="0.2">
      <c r="B127" s="17" t="str">
        <f>'U17-Senior-motionist'!B87</f>
        <v>Heidi Jakobsen</v>
      </c>
      <c r="C127" s="19">
        <f>'U17-Senior-motionist'!C87</f>
        <v>0.1</v>
      </c>
      <c r="D127" s="18">
        <f>'U17-Senior-motionist'!D87</f>
        <v>0.1</v>
      </c>
      <c r="E127" s="17">
        <f>'U17-Senior-motionist'!E87</f>
        <v>3</v>
      </c>
    </row>
    <row r="128" spans="2:5" x14ac:dyDescent="0.2">
      <c r="B128" s="17" t="str">
        <f>'U17-Senior-motionist'!B88</f>
        <v>Birte Bachmann</v>
      </c>
      <c r="C128" s="19">
        <f>'U17-Senior-motionist'!C88</f>
        <v>0.1</v>
      </c>
      <c r="D128" s="18">
        <f>'U17-Senior-motionist'!D88</f>
        <v>6.6666666666666666E-2</v>
      </c>
      <c r="E128" s="17">
        <f>'U17-Senior-motionist'!E88</f>
        <v>1</v>
      </c>
    </row>
    <row r="129" spans="2:5" x14ac:dyDescent="0.2">
      <c r="B129" s="17"/>
      <c r="C129" s="19"/>
      <c r="D129" s="18"/>
      <c r="E129" s="17"/>
    </row>
    <row r="130" spans="2:5" x14ac:dyDescent="0.2">
      <c r="B130" s="17"/>
      <c r="C130" s="19"/>
      <c r="D130" s="18"/>
      <c r="E130" s="17"/>
    </row>
    <row r="131" spans="2:5" x14ac:dyDescent="0.2">
      <c r="B131" s="17"/>
      <c r="C131" s="19"/>
      <c r="D131" s="18"/>
      <c r="E131" s="17"/>
    </row>
    <row r="132" spans="2:5" x14ac:dyDescent="0.2">
      <c r="B132" s="17"/>
      <c r="C132" s="19"/>
      <c r="D132" s="18"/>
      <c r="E132" s="17"/>
    </row>
    <row r="133" spans="2:5" x14ac:dyDescent="0.2">
      <c r="B133" s="17"/>
      <c r="C133" s="19"/>
      <c r="D133" s="18"/>
      <c r="E133" s="17"/>
    </row>
    <row r="134" spans="2:5" x14ac:dyDescent="0.2">
      <c r="B134" s="17"/>
      <c r="C134" s="19"/>
      <c r="D134" s="18"/>
      <c r="E134" s="17"/>
    </row>
    <row r="135" spans="2:5" x14ac:dyDescent="0.2">
      <c r="B135" s="17"/>
      <c r="C135" s="19"/>
      <c r="D135" s="18"/>
      <c r="E135" s="17"/>
    </row>
    <row r="136" spans="2:5" x14ac:dyDescent="0.2">
      <c r="B136" s="17"/>
      <c r="C136" s="19"/>
      <c r="D136" s="18"/>
      <c r="E136" s="17"/>
    </row>
    <row r="137" spans="2:5" x14ac:dyDescent="0.2">
      <c r="B137" s="17"/>
      <c r="C137" s="19"/>
      <c r="D137" s="18"/>
      <c r="E137" s="17"/>
    </row>
    <row r="138" spans="2:5" x14ac:dyDescent="0.2">
      <c r="B138" s="17"/>
      <c r="C138" s="19"/>
      <c r="D138" s="18"/>
      <c r="E138" s="17"/>
    </row>
    <row r="139" spans="2:5" x14ac:dyDescent="0.2">
      <c r="B139" s="17"/>
      <c r="C139" s="19"/>
      <c r="D139" s="18"/>
      <c r="E139" s="17"/>
    </row>
    <row r="140" spans="2:5" x14ac:dyDescent="0.2">
      <c r="B140" s="17"/>
      <c r="C140" s="19"/>
      <c r="D140" s="18"/>
      <c r="E140" s="17"/>
    </row>
    <row r="141" spans="2:5" x14ac:dyDescent="0.2">
      <c r="B141" s="17"/>
      <c r="C141" s="19"/>
      <c r="D141" s="18"/>
      <c r="E141" s="17"/>
    </row>
    <row r="142" spans="2:5" x14ac:dyDescent="0.2">
      <c r="B142" s="17"/>
      <c r="C142" s="19"/>
      <c r="D142" s="18"/>
      <c r="E142" s="17"/>
    </row>
    <row r="143" spans="2:5" x14ac:dyDescent="0.2">
      <c r="B143" s="17"/>
      <c r="C143" s="19"/>
      <c r="D143" s="18"/>
      <c r="E143" s="17"/>
    </row>
    <row r="144" spans="2:5" x14ac:dyDescent="0.2">
      <c r="B144" s="17"/>
      <c r="C144" s="19"/>
      <c r="D144" s="18"/>
      <c r="E144" s="17"/>
    </row>
    <row r="145" spans="2:5" x14ac:dyDescent="0.2">
      <c r="B145" s="17"/>
      <c r="C145" s="19"/>
      <c r="D145" s="18"/>
      <c r="E145" s="17"/>
    </row>
    <row r="146" spans="2:5" x14ac:dyDescent="0.2">
      <c r="B146" s="17"/>
      <c r="C146" s="19"/>
      <c r="D146" s="18"/>
      <c r="E146" s="17"/>
    </row>
    <row r="147" spans="2:5" x14ac:dyDescent="0.2">
      <c r="B147" s="17"/>
      <c r="C147" s="19"/>
      <c r="D147" s="18"/>
      <c r="E147" s="17"/>
    </row>
    <row r="148" spans="2:5" x14ac:dyDescent="0.2">
      <c r="B148" s="17"/>
      <c r="C148" s="19"/>
      <c r="D148" s="18"/>
      <c r="E148" s="17"/>
    </row>
    <row r="149" spans="2:5" x14ac:dyDescent="0.2">
      <c r="B149" s="17"/>
      <c r="C149" s="19"/>
      <c r="D149" s="18"/>
      <c r="E149" s="17"/>
    </row>
    <row r="150" spans="2:5" x14ac:dyDescent="0.2">
      <c r="B150" s="17"/>
      <c r="C150" s="19"/>
      <c r="D150" s="18"/>
      <c r="E150" s="17"/>
    </row>
    <row r="151" spans="2:5" x14ac:dyDescent="0.2">
      <c r="B151" s="17"/>
      <c r="C151" s="19"/>
      <c r="D151" s="18"/>
      <c r="E151" s="17"/>
    </row>
    <row r="152" spans="2:5" x14ac:dyDescent="0.2">
      <c r="B152" s="17"/>
      <c r="C152" s="19"/>
      <c r="D152" s="18"/>
      <c r="E152" s="17"/>
    </row>
    <row r="153" spans="2:5" x14ac:dyDescent="0.2">
      <c r="B153" s="17"/>
      <c r="C153" s="19"/>
      <c r="D153" s="18"/>
      <c r="E153" s="17"/>
    </row>
    <row r="154" spans="2:5" x14ac:dyDescent="0.2">
      <c r="B154" s="17"/>
      <c r="C154" s="19"/>
      <c r="D154" s="18"/>
      <c r="E154" s="17"/>
    </row>
    <row r="155" spans="2:5" x14ac:dyDescent="0.2">
      <c r="B155" s="17"/>
      <c r="C155" s="19"/>
      <c r="D155" s="18"/>
      <c r="E155" s="17"/>
    </row>
    <row r="156" spans="2:5" x14ac:dyDescent="0.2">
      <c r="B156" s="17"/>
      <c r="C156" s="19"/>
      <c r="D156" s="18"/>
      <c r="E156" s="17"/>
    </row>
    <row r="157" spans="2:5" x14ac:dyDescent="0.2">
      <c r="B157" s="17"/>
      <c r="C157" s="19"/>
      <c r="D157" s="18"/>
      <c r="E157" s="17"/>
    </row>
    <row r="158" spans="2:5" x14ac:dyDescent="0.2">
      <c r="B158" s="17"/>
      <c r="C158" s="19"/>
      <c r="D158" s="18"/>
      <c r="E158" s="17"/>
    </row>
    <row r="159" spans="2:5" x14ac:dyDescent="0.2">
      <c r="B159" s="17"/>
      <c r="C159" s="19"/>
      <c r="D159" s="18"/>
      <c r="E159" s="17"/>
    </row>
    <row r="160" spans="2:5" x14ac:dyDescent="0.2">
      <c r="B160" s="17"/>
      <c r="C160" s="19"/>
      <c r="D160" s="18"/>
      <c r="E160" s="17"/>
    </row>
    <row r="161" spans="2:5" x14ac:dyDescent="0.2">
      <c r="B161" s="17"/>
      <c r="C161" s="19"/>
      <c r="D161" s="18"/>
      <c r="E161" s="17"/>
    </row>
    <row r="162" spans="2:5" x14ac:dyDescent="0.2">
      <c r="B162" s="17"/>
      <c r="C162" s="19"/>
      <c r="D162" s="18"/>
      <c r="E162" s="17"/>
    </row>
    <row r="163" spans="2:5" x14ac:dyDescent="0.2">
      <c r="B163" s="17"/>
      <c r="C163" s="19"/>
      <c r="D163" s="18"/>
      <c r="E163" s="17"/>
    </row>
    <row r="164" spans="2:5" x14ac:dyDescent="0.2">
      <c r="B164" s="17"/>
      <c r="C164" s="19"/>
      <c r="D164" s="18"/>
      <c r="E164" s="17"/>
    </row>
    <row r="165" spans="2:5" x14ac:dyDescent="0.2">
      <c r="B165" s="17"/>
      <c r="C165" s="19"/>
      <c r="D165" s="18"/>
      <c r="E165" s="17"/>
    </row>
    <row r="166" spans="2:5" x14ac:dyDescent="0.2">
      <c r="B166" s="17"/>
      <c r="C166" s="19"/>
      <c r="D166" s="18"/>
      <c r="E166" s="17"/>
    </row>
    <row r="167" spans="2:5" x14ac:dyDescent="0.2">
      <c r="B167" s="17"/>
      <c r="C167" s="19"/>
      <c r="D167" s="18"/>
      <c r="E167" s="17"/>
    </row>
    <row r="168" spans="2:5" x14ac:dyDescent="0.2">
      <c r="B168" s="17"/>
      <c r="C168" s="19"/>
      <c r="D168" s="18"/>
      <c r="E168" s="17"/>
    </row>
    <row r="169" spans="2:5" x14ac:dyDescent="0.2">
      <c r="B169" s="17"/>
      <c r="C169" s="19"/>
      <c r="D169" s="18"/>
      <c r="E169" s="17"/>
    </row>
    <row r="170" spans="2:5" x14ac:dyDescent="0.2">
      <c r="B170" s="17"/>
      <c r="C170" s="19"/>
      <c r="D170" s="18"/>
      <c r="E170" s="17"/>
    </row>
    <row r="171" spans="2:5" x14ac:dyDescent="0.2">
      <c r="B171" s="17"/>
      <c r="C171" s="19"/>
      <c r="D171" s="18"/>
      <c r="E171" s="17"/>
    </row>
    <row r="172" spans="2:5" x14ac:dyDescent="0.2">
      <c r="B172" s="17"/>
      <c r="C172" s="19"/>
      <c r="D172" s="18"/>
      <c r="E172" s="17"/>
    </row>
    <row r="173" spans="2:5" x14ac:dyDescent="0.2">
      <c r="B173" s="17"/>
      <c r="C173" s="19"/>
      <c r="D173" s="18"/>
      <c r="E173" s="17"/>
    </row>
    <row r="174" spans="2:5" x14ac:dyDescent="0.2">
      <c r="B174" s="17"/>
      <c r="C174" s="19"/>
      <c r="D174" s="18"/>
      <c r="E174" s="17"/>
    </row>
    <row r="175" spans="2:5" x14ac:dyDescent="0.2">
      <c r="B175" s="17"/>
      <c r="C175" s="19"/>
      <c r="D175" s="18"/>
      <c r="E175" s="17"/>
    </row>
    <row r="176" spans="2:5" x14ac:dyDescent="0.2">
      <c r="B176" s="17"/>
      <c r="C176" s="19"/>
      <c r="D176" s="18"/>
      <c r="E176" s="17"/>
    </row>
    <row r="177" spans="2:5" x14ac:dyDescent="0.2">
      <c r="B177" s="17"/>
      <c r="C177" s="19"/>
      <c r="D177" s="18"/>
      <c r="E177" s="17"/>
    </row>
    <row r="178" spans="2:5" x14ac:dyDescent="0.2">
      <c r="B178" s="17"/>
      <c r="C178" s="19"/>
      <c r="D178" s="18"/>
      <c r="E178" s="17"/>
    </row>
    <row r="179" spans="2:5" x14ac:dyDescent="0.2">
      <c r="B179" s="17"/>
      <c r="C179" s="19"/>
      <c r="D179" s="18"/>
      <c r="E179" s="17"/>
    </row>
    <row r="180" spans="2:5" x14ac:dyDescent="0.2">
      <c r="B180" s="17"/>
      <c r="C180" s="19"/>
      <c r="D180" s="18"/>
      <c r="E180" s="17"/>
    </row>
    <row r="181" spans="2:5" x14ac:dyDescent="0.2">
      <c r="B181" s="17"/>
      <c r="C181" s="19"/>
      <c r="D181" s="18"/>
      <c r="E181" s="17"/>
    </row>
    <row r="182" spans="2:5" x14ac:dyDescent="0.2">
      <c r="B182" s="17"/>
      <c r="C182" s="19"/>
      <c r="D182" s="18"/>
      <c r="E182" s="17"/>
    </row>
    <row r="183" spans="2:5" x14ac:dyDescent="0.2">
      <c r="B183" s="17"/>
      <c r="C183" s="19"/>
      <c r="D183" s="18"/>
      <c r="E183" s="17"/>
    </row>
    <row r="184" spans="2:5" x14ac:dyDescent="0.2">
      <c r="B184" s="17"/>
      <c r="C184" s="19"/>
      <c r="D184" s="18"/>
      <c r="E184" s="17"/>
    </row>
    <row r="185" spans="2:5" x14ac:dyDescent="0.2">
      <c r="B185" s="17"/>
      <c r="C185" s="19"/>
      <c r="D185" s="18"/>
      <c r="E185" s="17"/>
    </row>
    <row r="186" spans="2:5" x14ac:dyDescent="0.2">
      <c r="B186" s="17"/>
      <c r="C186" s="19"/>
      <c r="D186" s="18"/>
      <c r="E186" s="17"/>
    </row>
    <row r="187" spans="2:5" x14ac:dyDescent="0.2">
      <c r="B187" s="17"/>
      <c r="C187" s="19"/>
      <c r="D187" s="18"/>
      <c r="E187" s="17"/>
    </row>
    <row r="188" spans="2:5" x14ac:dyDescent="0.2">
      <c r="B188" s="17"/>
      <c r="C188" s="19"/>
      <c r="D188" s="18"/>
      <c r="E188" s="17"/>
    </row>
    <row r="189" spans="2:5" x14ac:dyDescent="0.2">
      <c r="B189" s="17"/>
      <c r="C189" s="19"/>
      <c r="D189" s="18"/>
      <c r="E189" s="17"/>
    </row>
    <row r="190" spans="2:5" x14ac:dyDescent="0.2">
      <c r="B190" s="17"/>
      <c r="C190" s="19"/>
      <c r="D190" s="18"/>
      <c r="E190" s="17"/>
    </row>
    <row r="191" spans="2:5" x14ac:dyDescent="0.2">
      <c r="B191" s="17"/>
      <c r="C191" s="19"/>
      <c r="D191" s="18"/>
      <c r="E191" s="17"/>
    </row>
    <row r="192" spans="2:5" x14ac:dyDescent="0.2">
      <c r="B192" s="17"/>
      <c r="C192" s="19"/>
      <c r="D192" s="18"/>
      <c r="E192" s="17"/>
    </row>
    <row r="193" spans="2:5" x14ac:dyDescent="0.2">
      <c r="B193" s="17"/>
      <c r="C193" s="19"/>
      <c r="D193" s="18"/>
      <c r="E193" s="17"/>
    </row>
    <row r="194" spans="2:5" x14ac:dyDescent="0.2">
      <c r="B194" s="17"/>
      <c r="C194" s="19"/>
      <c r="D194" s="18"/>
      <c r="E194" s="17"/>
    </row>
    <row r="195" spans="2:5" x14ac:dyDescent="0.2">
      <c r="B195" s="17"/>
      <c r="C195" s="19"/>
      <c r="D195" s="18"/>
      <c r="E195" s="17"/>
    </row>
    <row r="196" spans="2:5" x14ac:dyDescent="0.2">
      <c r="B196" s="17"/>
      <c r="C196" s="19"/>
      <c r="D196" s="18"/>
      <c r="E196" s="17"/>
    </row>
    <row r="197" spans="2:5" x14ac:dyDescent="0.2">
      <c r="B197" s="17"/>
      <c r="C197" s="19"/>
      <c r="D197" s="18"/>
      <c r="E197" s="17"/>
    </row>
    <row r="198" spans="2:5" x14ac:dyDescent="0.2">
      <c r="B198" s="17"/>
      <c r="C198" s="19"/>
      <c r="D198" s="18"/>
      <c r="E198" s="17"/>
    </row>
    <row r="199" spans="2:5" x14ac:dyDescent="0.2">
      <c r="B199" s="17"/>
      <c r="C199" s="19"/>
      <c r="D199" s="18"/>
      <c r="E199" s="17"/>
    </row>
    <row r="200" spans="2:5" x14ac:dyDescent="0.2">
      <c r="B200" s="17"/>
      <c r="C200" s="19"/>
      <c r="D200" s="18"/>
      <c r="E200" s="17"/>
    </row>
    <row r="201" spans="2:5" x14ac:dyDescent="0.2">
      <c r="B201" s="17"/>
      <c r="C201" s="19"/>
      <c r="D201" s="18"/>
      <c r="E201" s="17"/>
    </row>
    <row r="202" spans="2:5" x14ac:dyDescent="0.2">
      <c r="B202" s="17"/>
      <c r="C202" s="19"/>
      <c r="D202" s="18"/>
      <c r="E202" s="17"/>
    </row>
    <row r="203" spans="2:5" x14ac:dyDescent="0.2">
      <c r="B203" s="17"/>
      <c r="C203" s="19"/>
      <c r="D203" s="18"/>
      <c r="E203" s="17"/>
    </row>
    <row r="204" spans="2:5" x14ac:dyDescent="0.2">
      <c r="B204" s="17"/>
      <c r="C204" s="19"/>
      <c r="D204" s="18"/>
      <c r="E204" s="17"/>
    </row>
    <row r="205" spans="2:5" x14ac:dyDescent="0.2">
      <c r="B205" s="17"/>
      <c r="C205" s="19"/>
      <c r="D205" s="18"/>
      <c r="E205" s="17"/>
    </row>
    <row r="206" spans="2:5" x14ac:dyDescent="0.2">
      <c r="B206" s="17"/>
      <c r="C206" s="19"/>
      <c r="D206" s="18"/>
      <c r="E206" s="17"/>
    </row>
    <row r="207" spans="2:5" x14ac:dyDescent="0.2">
      <c r="B207" s="17"/>
      <c r="C207" s="19"/>
      <c r="D207" s="18"/>
      <c r="E207" s="17"/>
    </row>
    <row r="208" spans="2:5" x14ac:dyDescent="0.2">
      <c r="B208" s="17"/>
      <c r="C208" s="19"/>
      <c r="D208" s="18"/>
      <c r="E208" s="17"/>
    </row>
    <row r="209" spans="2:5" x14ac:dyDescent="0.2">
      <c r="B209" s="17"/>
      <c r="C209" s="19"/>
      <c r="D209" s="18"/>
      <c r="E209" s="17"/>
    </row>
    <row r="210" spans="2:5" x14ac:dyDescent="0.2">
      <c r="B210" s="17"/>
      <c r="C210" s="19"/>
      <c r="D210" s="18"/>
      <c r="E210" s="17"/>
    </row>
    <row r="211" spans="2:5" x14ac:dyDescent="0.2">
      <c r="B211" s="17"/>
      <c r="C211" s="19"/>
      <c r="D211" s="18"/>
      <c r="E211" s="17"/>
    </row>
    <row r="212" spans="2:5" x14ac:dyDescent="0.2">
      <c r="B212" s="17"/>
      <c r="C212" s="19"/>
      <c r="D212" s="18"/>
      <c r="E212" s="17"/>
    </row>
    <row r="213" spans="2:5" x14ac:dyDescent="0.2">
      <c r="B213" s="17"/>
      <c r="C213" s="19"/>
      <c r="D213" s="18"/>
      <c r="E213" s="17"/>
    </row>
    <row r="214" spans="2:5" x14ac:dyDescent="0.2">
      <c r="B214" s="17"/>
      <c r="C214" s="19"/>
      <c r="D214" s="18"/>
      <c r="E214" s="17"/>
    </row>
    <row r="215" spans="2:5" x14ac:dyDescent="0.2">
      <c r="B215" s="17"/>
      <c r="C215" s="19"/>
      <c r="D215" s="18"/>
      <c r="E215" s="17"/>
    </row>
    <row r="216" spans="2:5" x14ac:dyDescent="0.2">
      <c r="B216" s="17"/>
      <c r="C216" s="19"/>
      <c r="D216" s="18"/>
      <c r="E216" s="17"/>
    </row>
    <row r="217" spans="2:5" x14ac:dyDescent="0.2">
      <c r="B217" s="17"/>
      <c r="C217" s="19"/>
      <c r="D217" s="18"/>
      <c r="E217" s="17"/>
    </row>
    <row r="218" spans="2:5" x14ac:dyDescent="0.2">
      <c r="B218" s="17"/>
      <c r="C218" s="19"/>
      <c r="D218" s="18"/>
      <c r="E218" s="17"/>
    </row>
    <row r="219" spans="2:5" x14ac:dyDescent="0.2">
      <c r="B219" s="17"/>
      <c r="C219" s="19"/>
      <c r="D219" s="18"/>
      <c r="E219" s="17"/>
    </row>
    <row r="220" spans="2:5" x14ac:dyDescent="0.2">
      <c r="B220" s="17"/>
      <c r="C220" s="19"/>
      <c r="D220" s="18"/>
      <c r="E220" s="17"/>
    </row>
    <row r="221" spans="2:5" x14ac:dyDescent="0.2">
      <c r="B221" s="17"/>
      <c r="C221" s="19"/>
      <c r="D221" s="18"/>
      <c r="E221" s="17"/>
    </row>
    <row r="222" spans="2:5" x14ac:dyDescent="0.2">
      <c r="B222" s="17"/>
      <c r="C222" s="19"/>
      <c r="D222" s="18"/>
      <c r="E222" s="17"/>
    </row>
    <row r="223" spans="2:5" x14ac:dyDescent="0.2">
      <c r="B223" s="17"/>
      <c r="C223" s="19"/>
      <c r="D223" s="18"/>
      <c r="E223" s="17"/>
    </row>
    <row r="224" spans="2:5" x14ac:dyDescent="0.2">
      <c r="B224" s="17"/>
      <c r="C224" s="19"/>
      <c r="D224" s="18"/>
      <c r="E224" s="17"/>
    </row>
    <row r="225" spans="2:5" x14ac:dyDescent="0.2">
      <c r="B225" s="17"/>
      <c r="C225" s="19"/>
      <c r="D225" s="18"/>
      <c r="E225" s="17"/>
    </row>
    <row r="226" spans="2:5" x14ac:dyDescent="0.2">
      <c r="B226" s="17"/>
      <c r="C226" s="19"/>
      <c r="D226" s="18"/>
      <c r="E226" s="17"/>
    </row>
    <row r="227" spans="2:5" x14ac:dyDescent="0.2">
      <c r="B227" s="17"/>
      <c r="C227" s="19"/>
      <c r="D227" s="18"/>
      <c r="E227" s="17"/>
    </row>
    <row r="228" spans="2:5" x14ac:dyDescent="0.2">
      <c r="B228" s="17"/>
      <c r="C228" s="19"/>
      <c r="D228" s="18"/>
      <c r="E228" s="17"/>
    </row>
    <row r="229" spans="2:5" x14ac:dyDescent="0.2">
      <c r="B229" s="17"/>
      <c r="C229" s="19"/>
      <c r="D229" s="18"/>
      <c r="E229" s="17"/>
    </row>
    <row r="230" spans="2:5" x14ac:dyDescent="0.2">
      <c r="B230" s="17"/>
      <c r="C230" s="19"/>
      <c r="D230" s="18"/>
      <c r="E230" s="17"/>
    </row>
    <row r="231" spans="2:5" x14ac:dyDescent="0.2">
      <c r="B231" s="17"/>
      <c r="C231" s="19"/>
      <c r="D231" s="18"/>
      <c r="E231" s="17"/>
    </row>
    <row r="232" spans="2:5" x14ac:dyDescent="0.2">
      <c r="B232" s="17"/>
      <c r="C232" s="19"/>
      <c r="D232" s="18"/>
      <c r="E232" s="17"/>
    </row>
    <row r="233" spans="2:5" x14ac:dyDescent="0.2">
      <c r="B233" s="17"/>
      <c r="C233" s="19"/>
      <c r="D233" s="18"/>
      <c r="E233" s="17"/>
    </row>
    <row r="234" spans="2:5" x14ac:dyDescent="0.2">
      <c r="B234" s="17"/>
      <c r="C234" s="19"/>
      <c r="D234" s="18"/>
      <c r="E234" s="17"/>
    </row>
    <row r="235" spans="2:5" x14ac:dyDescent="0.2">
      <c r="B235" s="17"/>
      <c r="C235" s="19"/>
      <c r="D235" s="18"/>
      <c r="E235" s="17"/>
    </row>
    <row r="236" spans="2:5" x14ac:dyDescent="0.2">
      <c r="B236" s="17"/>
      <c r="C236" s="19"/>
      <c r="D236" s="18"/>
      <c r="E236" s="17"/>
    </row>
    <row r="237" spans="2:5" x14ac:dyDescent="0.2">
      <c r="B237" s="17"/>
      <c r="C237" s="19"/>
      <c r="D237" s="18"/>
      <c r="E237" s="17"/>
    </row>
    <row r="238" spans="2:5" x14ac:dyDescent="0.2">
      <c r="B238" s="17"/>
      <c r="C238" s="19"/>
      <c r="D238" s="18"/>
      <c r="E238" s="17"/>
    </row>
    <row r="239" spans="2:5" x14ac:dyDescent="0.2">
      <c r="B239" s="17"/>
      <c r="C239" s="19"/>
      <c r="D239" s="18"/>
      <c r="E239" s="17"/>
    </row>
    <row r="240" spans="2:5" x14ac:dyDescent="0.2">
      <c r="B240" s="17"/>
      <c r="C240" s="19"/>
      <c r="D240" s="18"/>
      <c r="E240" s="17"/>
    </row>
    <row r="241" spans="2:5" x14ac:dyDescent="0.2">
      <c r="B241" s="17"/>
      <c r="C241" s="19"/>
      <c r="D241" s="18"/>
      <c r="E241" s="17"/>
    </row>
    <row r="242" spans="2:5" x14ac:dyDescent="0.2">
      <c r="B242" s="17"/>
      <c r="C242" s="19"/>
      <c r="D242" s="18"/>
      <c r="E242" s="17"/>
    </row>
    <row r="243" spans="2:5" x14ac:dyDescent="0.2">
      <c r="B243" s="17"/>
      <c r="C243" s="19"/>
      <c r="D243" s="18"/>
      <c r="E243" s="17"/>
    </row>
    <row r="244" spans="2:5" x14ac:dyDescent="0.2">
      <c r="B244" s="17"/>
      <c r="C244" s="17"/>
      <c r="D244" s="18"/>
      <c r="E244" s="17"/>
    </row>
    <row r="245" spans="2:5" x14ac:dyDescent="0.2">
      <c r="B245" s="17"/>
      <c r="C245" s="17"/>
      <c r="D245" s="18"/>
      <c r="E245" s="17"/>
    </row>
    <row r="246" spans="2:5" x14ac:dyDescent="0.2">
      <c r="B246" s="17"/>
      <c r="C246" s="17"/>
      <c r="D246" s="17"/>
      <c r="E246" s="17"/>
    </row>
    <row r="247" spans="2:5" x14ac:dyDescent="0.2">
      <c r="B247" s="17"/>
      <c r="C247" s="17"/>
      <c r="D247" s="17"/>
      <c r="E247" s="17"/>
    </row>
    <row r="248" spans="2:5" x14ac:dyDescent="0.2">
      <c r="B248" s="17"/>
      <c r="C248" s="17"/>
      <c r="D248" s="17"/>
      <c r="E248" s="17"/>
    </row>
  </sheetData>
  <sortState ref="B3:E128">
    <sortCondition descending="1" ref="C3:C128"/>
    <sortCondition descending="1" ref="D3:D1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U11-U15</vt:lpstr>
      <vt:lpstr>U17-Senior-motionist</vt:lpstr>
      <vt:lpstr>MBC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Jespersen</dc:creator>
  <cp:lastModifiedBy>Jakob Jespersen</cp:lastModifiedBy>
  <cp:lastPrinted>2017-06-23T22:50:58Z</cp:lastPrinted>
  <dcterms:created xsi:type="dcterms:W3CDTF">2017-06-15T12:54:24Z</dcterms:created>
  <dcterms:modified xsi:type="dcterms:W3CDTF">2017-06-30T10:56:43Z</dcterms:modified>
</cp:coreProperties>
</file>